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8\10_мая_2018\Совет_10_мая_2018\"/>
    </mc:Choice>
  </mc:AlternateContent>
  <bookViews>
    <workbookView xWindow="0" yWindow="0" windowWidth="21600" windowHeight="10425"/>
  </bookViews>
  <sheets>
    <sheet name="расходы по ВР" sheetId="1" r:id="rId1"/>
  </sheets>
  <definedNames>
    <definedName name="_xlnm._FilterDatabase" localSheetId="0" hidden="1">'расходы по ВР'!$D$12:$G$79</definedName>
  </definedNames>
  <calcPr calcId="152511"/>
</workbook>
</file>

<file path=xl/calcChain.xml><?xml version="1.0" encoding="utf-8"?>
<calcChain xmlns="http://schemas.openxmlformats.org/spreadsheetml/2006/main">
  <c r="H153" i="1" l="1"/>
  <c r="H152" i="1" s="1"/>
  <c r="H151" i="1" s="1"/>
  <c r="H148" i="1"/>
  <c r="H147" i="1" s="1"/>
  <c r="H146" i="1" s="1"/>
  <c r="H144" i="1"/>
  <c r="H142" i="1"/>
  <c r="I139" i="1"/>
  <c r="H139" i="1"/>
  <c r="H138" i="1" s="1"/>
  <c r="H135" i="1"/>
  <c r="H133" i="1"/>
  <c r="H131" i="1"/>
  <c r="H129" i="1"/>
  <c r="H126" i="1"/>
  <c r="H122" i="1"/>
  <c r="H120" i="1"/>
  <c r="H118" i="1"/>
  <c r="H116" i="1"/>
  <c r="H114" i="1"/>
  <c r="H111" i="1"/>
  <c r="H110" i="1" s="1"/>
  <c r="I107" i="1"/>
  <c r="I106" i="1" s="1"/>
  <c r="H107" i="1"/>
  <c r="H106" i="1" s="1"/>
  <c r="H105" i="1" s="1"/>
  <c r="I103" i="1"/>
  <c r="H103" i="1"/>
  <c r="H98" i="1"/>
  <c r="H96" i="1"/>
  <c r="H94" i="1"/>
  <c r="H92" i="1"/>
  <c r="H87" i="1"/>
  <c r="H85" i="1"/>
  <c r="H81" i="1"/>
  <c r="H80" i="1" s="1"/>
  <c r="H78" i="1"/>
  <c r="H69" i="1"/>
  <c r="H68" i="1" s="1"/>
  <c r="I65" i="1"/>
  <c r="H65" i="1"/>
  <c r="H63" i="1"/>
  <c r="H59" i="1"/>
  <c r="H57" i="1"/>
  <c r="H51" i="1"/>
  <c r="H45" i="1"/>
  <c r="H43" i="1"/>
  <c r="H41" i="1"/>
  <c r="H39" i="1"/>
  <c r="H36" i="1"/>
  <c r="H35" i="1" s="1"/>
  <c r="H33" i="1"/>
  <c r="H18" i="1"/>
  <c r="H16" i="1"/>
  <c r="H13" i="1"/>
  <c r="H12" i="1" s="1"/>
  <c r="J44" i="1" l="1"/>
  <c r="J22" i="1"/>
  <c r="H72" i="1"/>
  <c r="H141" i="1"/>
  <c r="H137" i="1" s="1"/>
  <c r="H26" i="1"/>
  <c r="J65" i="1"/>
  <c r="J119" i="1"/>
  <c r="H75" i="1"/>
  <c r="H30" i="1"/>
  <c r="H53" i="1"/>
  <c r="H38" i="1" s="1"/>
  <c r="H125" i="1"/>
  <c r="H124" i="1" s="1"/>
  <c r="J136" i="1"/>
  <c r="I49" i="1"/>
  <c r="J49" i="1" s="1"/>
  <c r="J50" i="1"/>
  <c r="J123" i="1"/>
  <c r="I122" i="1"/>
  <c r="J122" i="1" s="1"/>
  <c r="J52" i="1"/>
  <c r="J66" i="1"/>
  <c r="J70" i="1"/>
  <c r="H89" i="1"/>
  <c r="J42" i="1"/>
  <c r="J58" i="1"/>
  <c r="I69" i="1"/>
  <c r="I68" i="1" s="1"/>
  <c r="J91" i="1"/>
  <c r="H100" i="1"/>
  <c r="J102" i="1"/>
  <c r="H20" i="1"/>
  <c r="H15" i="1" s="1"/>
  <c r="H11" i="1" s="1"/>
  <c r="H10" i="1" s="1"/>
  <c r="H62" i="1"/>
  <c r="H61" i="1" s="1"/>
  <c r="J128" i="1"/>
  <c r="H113" i="1"/>
  <c r="H109" i="1" s="1"/>
  <c r="J127" i="1"/>
  <c r="J14" i="1"/>
  <c r="I13" i="1"/>
  <c r="J54" i="1"/>
  <c r="J106" i="1"/>
  <c r="I105" i="1"/>
  <c r="J105" i="1" s="1"/>
  <c r="J17" i="1"/>
  <c r="I16" i="1"/>
  <c r="J86" i="1"/>
  <c r="I85" i="1"/>
  <c r="J139" i="1"/>
  <c r="I138" i="1"/>
  <c r="J32" i="1"/>
  <c r="J37" i="1"/>
  <c r="I36" i="1"/>
  <c r="J55" i="1"/>
  <c r="I57" i="1"/>
  <c r="J57" i="1" s="1"/>
  <c r="J103" i="1"/>
  <c r="J31" i="1"/>
  <c r="J46" i="1"/>
  <c r="I45" i="1"/>
  <c r="J45" i="1" s="1"/>
  <c r="J143" i="1"/>
  <c r="I142" i="1"/>
  <c r="J28" i="1"/>
  <c r="J29" i="1"/>
  <c r="J40" i="1"/>
  <c r="I39" i="1"/>
  <c r="I118" i="1"/>
  <c r="J118" i="1" s="1"/>
  <c r="J56" i="1"/>
  <c r="J73" i="1"/>
  <c r="I72" i="1"/>
  <c r="J104" i="1"/>
  <c r="J107" i="1"/>
  <c r="I135" i="1"/>
  <c r="J135" i="1" s="1"/>
  <c r="J140" i="1"/>
  <c r="J108" i="1"/>
  <c r="J150" i="1"/>
  <c r="I43" i="1" l="1"/>
  <c r="J43" i="1" s="1"/>
  <c r="H25" i="1"/>
  <c r="H24" i="1" s="1"/>
  <c r="H71" i="1"/>
  <c r="H67" i="1" s="1"/>
  <c r="J69" i="1"/>
  <c r="I89" i="1"/>
  <c r="J89" i="1" s="1"/>
  <c r="I30" i="1"/>
  <c r="J30" i="1" s="1"/>
  <c r="J90" i="1"/>
  <c r="H84" i="1"/>
  <c r="H83" i="1" s="1"/>
  <c r="J79" i="1"/>
  <c r="I78" i="1"/>
  <c r="J78" i="1" s="1"/>
  <c r="I131" i="1"/>
  <c r="J131" i="1" s="1"/>
  <c r="J132" i="1"/>
  <c r="J115" i="1"/>
  <c r="I114" i="1"/>
  <c r="J114" i="1" s="1"/>
  <c r="I41" i="1"/>
  <c r="J41" i="1" s="1"/>
  <c r="I51" i="1"/>
  <c r="J51" i="1" s="1"/>
  <c r="I94" i="1"/>
  <c r="J94" i="1" s="1"/>
  <c r="J95" i="1"/>
  <c r="I98" i="1"/>
  <c r="J98" i="1" s="1"/>
  <c r="J99" i="1"/>
  <c r="I53" i="1"/>
  <c r="J53" i="1" s="1"/>
  <c r="I126" i="1"/>
  <c r="J126" i="1" s="1"/>
  <c r="I148" i="1"/>
  <c r="J149" i="1"/>
  <c r="J134" i="1"/>
  <c r="I133" i="1"/>
  <c r="J133" i="1" s="1"/>
  <c r="J85" i="1"/>
  <c r="J64" i="1"/>
  <c r="I63" i="1"/>
  <c r="I144" i="1"/>
  <c r="J144" i="1" s="1"/>
  <c r="J145" i="1"/>
  <c r="J72" i="1"/>
  <c r="J97" i="1"/>
  <c r="I96" i="1"/>
  <c r="J96" i="1" s="1"/>
  <c r="J21" i="1"/>
  <c r="I20" i="1"/>
  <c r="J20" i="1" s="1"/>
  <c r="J154" i="1"/>
  <c r="I153" i="1"/>
  <c r="I111" i="1"/>
  <c r="J112" i="1"/>
  <c r="J60" i="1"/>
  <c r="I59" i="1"/>
  <c r="J59" i="1" s="1"/>
  <c r="J130" i="1"/>
  <c r="I129" i="1"/>
  <c r="J82" i="1"/>
  <c r="I81" i="1"/>
  <c r="J138" i="1"/>
  <c r="J77" i="1"/>
  <c r="J16" i="1"/>
  <c r="I33" i="1"/>
  <c r="J33" i="1" s="1"/>
  <c r="J34" i="1"/>
  <c r="J13" i="1"/>
  <c r="I12" i="1"/>
  <c r="J121" i="1"/>
  <c r="I120" i="1"/>
  <c r="J120" i="1" s="1"/>
  <c r="I26" i="1"/>
  <c r="J27" i="1"/>
  <c r="J48" i="1"/>
  <c r="I47" i="1"/>
  <c r="J47" i="1" s="1"/>
  <c r="I35" i="1"/>
  <c r="J35" i="1" s="1"/>
  <c r="J36" i="1"/>
  <c r="I87" i="1"/>
  <c r="J87" i="1" s="1"/>
  <c r="J88" i="1"/>
  <c r="J117" i="1"/>
  <c r="I116" i="1"/>
  <c r="J101" i="1"/>
  <c r="I100" i="1"/>
  <c r="J100" i="1" s="1"/>
  <c r="J93" i="1"/>
  <c r="I92" i="1"/>
  <c r="J92" i="1" s="1"/>
  <c r="J39" i="1"/>
  <c r="I18" i="1"/>
  <c r="J18" i="1" s="1"/>
  <c r="J19" i="1"/>
  <c r="J68" i="1"/>
  <c r="J142" i="1"/>
  <c r="H23" i="1" l="1"/>
  <c r="H155" i="1" s="1"/>
  <c r="I141" i="1"/>
  <c r="J141" i="1" s="1"/>
  <c r="J76" i="1"/>
  <c r="I75" i="1"/>
  <c r="J81" i="1"/>
  <c r="I80" i="1"/>
  <c r="J80" i="1" s="1"/>
  <c r="J116" i="1"/>
  <c r="I113" i="1"/>
  <c r="J113" i="1" s="1"/>
  <c r="J12" i="1"/>
  <c r="I147" i="1"/>
  <c r="J148" i="1"/>
  <c r="J111" i="1"/>
  <c r="I110" i="1"/>
  <c r="I38" i="1"/>
  <c r="J38" i="1" s="1"/>
  <c r="J153" i="1"/>
  <c r="I152" i="1"/>
  <c r="I84" i="1"/>
  <c r="J26" i="1"/>
  <c r="I25" i="1"/>
  <c r="I15" i="1"/>
  <c r="J15" i="1" s="1"/>
  <c r="J129" i="1"/>
  <c r="I125" i="1"/>
  <c r="I62" i="1"/>
  <c r="J63" i="1"/>
  <c r="I137" i="1" l="1"/>
  <c r="J137" i="1" s="1"/>
  <c r="I11" i="1"/>
  <c r="I10" i="1" s="1"/>
  <c r="J84" i="1"/>
  <c r="I83" i="1"/>
  <c r="J83" i="1" s="1"/>
  <c r="I61" i="1"/>
  <c r="J61" i="1" s="1"/>
  <c r="J62" i="1"/>
  <c r="J125" i="1"/>
  <c r="I124" i="1"/>
  <c r="J124" i="1" s="1"/>
  <c r="I24" i="1"/>
  <c r="J25" i="1"/>
  <c r="J75" i="1"/>
  <c r="I71" i="1"/>
  <c r="J110" i="1"/>
  <c r="I109" i="1"/>
  <c r="J109" i="1" s="1"/>
  <c r="J152" i="1"/>
  <c r="I151" i="1"/>
  <c r="J151" i="1" s="1"/>
  <c r="J147" i="1"/>
  <c r="I146" i="1"/>
  <c r="J146" i="1" s="1"/>
  <c r="J11" i="1" l="1"/>
  <c r="J10" i="1"/>
  <c r="J71" i="1"/>
  <c r="I67" i="1"/>
  <c r="J67" i="1" s="1"/>
  <c r="J24" i="1"/>
  <c r="I23" i="1" l="1"/>
  <c r="J23" i="1" l="1"/>
  <c r="I155" i="1"/>
  <c r="J155" i="1" s="1"/>
</calcChain>
</file>

<file path=xl/sharedStrings.xml><?xml version="1.0" encoding="utf-8"?>
<sst xmlns="http://schemas.openxmlformats.org/spreadsheetml/2006/main" count="387" uniqueCount="163">
  <si>
    <t>Наименование</t>
  </si>
  <si>
    <t>Код целевой статьи</t>
  </si>
  <si>
    <t>МУНИЦИПАЛЬНЫЙ СОВЕТ МУНИЦИПАЛЬНОГО ОБРАЗОВАНИЯ ГОРОД ПЕТЕРГОФ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</si>
  <si>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</si>
  <si>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</si>
  <si>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</si>
  <si>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</si>
  <si>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</si>
  <si>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</si>
  <si>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</si>
  <si>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</si>
  <si>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</si>
  <si>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</si>
  <si>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</si>
  <si>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</si>
  <si>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</si>
  <si>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</si>
  <si>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</si>
  <si>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 вопросы в области национальной экономики</t>
  </si>
  <si>
    <t>0412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</si>
  <si>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</si>
  <si>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</si>
  <si>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</si>
  <si>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</si>
  <si>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</si>
  <si>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</si>
  <si>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</si>
  <si>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0707</t>
  </si>
  <si>
    <t>0800</t>
  </si>
  <si>
    <t>Культура</t>
  </si>
  <si>
    <t>0801</t>
  </si>
  <si>
    <t>СОЦИАЛЬНАЯ ПОЛИТИКА</t>
  </si>
  <si>
    <t>Охрана семьи и детства</t>
  </si>
  <si>
    <t>ФИЗИЧЕСКАЯ КУЛЬТУРА И СПОРТ</t>
  </si>
  <si>
    <t>1100</t>
  </si>
  <si>
    <t>1102</t>
  </si>
  <si>
    <t>СРЕДСТВА МАССОВОЙ ИНФОРМАЦИИ</t>
  </si>
  <si>
    <t>Периодическая печать и издательства</t>
  </si>
  <si>
    <t>1202</t>
  </si>
  <si>
    <t>ЖИЛИЩНО-КОММУНАЛЬНОЕ ХОЗЯЙСТВО</t>
  </si>
  <si>
    <t>Социальное обеспечение населения</t>
  </si>
  <si>
    <t>0500</t>
  </si>
  <si>
    <t>Благоустройство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</si>
  <si>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</si>
  <si>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</si>
  <si>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</si>
  <si>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</si>
  <si>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</si>
  <si>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</si>
  <si>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</si>
  <si>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</si>
  <si>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</si>
  <si>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</si>
  <si>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</si>
  <si>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Иные бюджетные ассигнования</t>
  </si>
  <si>
    <t>72,0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</si>
  <si>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</si>
  <si>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</si>
  <si>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</si>
  <si>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</si>
  <si>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</si>
  <si>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</si>
  <si>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</si>
  <si>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Оплата членских взносов в Совет муниципальных образований Санкт-Петербурга</t>
  </si>
  <si>
    <t>Дорожное хозяйство (дорожные фонды)</t>
  </si>
  <si>
    <t>Содержание Главы муниципального образования, исполняющего полномочия Председателя Муниципального Совета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</si>
  <si>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</si>
  <si>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</si>
  <si>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0020000010</t>
  </si>
  <si>
    <t>0020000020</t>
  </si>
  <si>
    <t>0020000030</t>
  </si>
  <si>
    <t>0020000040</t>
  </si>
  <si>
    <t>0700000060</t>
  </si>
  <si>
    <t>0920000440</t>
  </si>
  <si>
    <t>0920000073</t>
  </si>
  <si>
    <t>0920000520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</si>
  <si>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</si>
  <si>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</si>
  <si>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</si>
  <si>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</si>
  <si>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</si>
  <si>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</si>
  <si>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</si>
  <si>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</si>
  <si>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</si>
  <si>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</si>
  <si>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7950000133</t>
  </si>
  <si>
    <t>7950000164</t>
  </si>
  <si>
    <t>00200G0850</t>
  </si>
  <si>
    <t>09200G0100</t>
  </si>
  <si>
    <t>Финансовое обеспечение деятельности муниципального казенного учрежедния муниципального образования город Петергоф "Муниципальная информационная служба"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</si>
  <si>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</si>
  <si>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</si>
  <si>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</si>
  <si>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</si>
  <si>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</si>
  <si>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</si>
  <si>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</si>
  <si>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</si>
  <si>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</si>
  <si>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</si>
  <si>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</si>
  <si>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ГОРОД ПЕТЕРГОФ</t>
  </si>
  <si>
    <t>Защита населения и территории от чрезвычайных ситуаций природного и  техногеннного характера, гражданская оборона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</si>
  <si>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</si>
  <si>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</si>
  <si>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</si>
  <si>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% исполнения</t>
  </si>
  <si>
    <t>Содержание заместителя Председателя Муниципального Совета муниципального образования город Петергоф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</si>
  <si>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</si>
  <si>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0020000021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</si>
  <si>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</si>
  <si>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</si>
  <si>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</si>
  <si>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План мероприятий по непрограммным расходам бюджета "Осуществление закупок товаров, работ и услуг для обеспечения муниципальных нужд"</t>
  </si>
  <si>
    <t>0920000074</t>
  </si>
  <si>
    <t>План мероприятий по непрограммным расходам бюджета "Учреждение звания "Почетный житель муниципального образования город Петергоф"</t>
  </si>
  <si>
    <t>0920000075</t>
  </si>
  <si>
    <t>Исполнение судебных актов судебных органов</t>
  </si>
  <si>
    <t>0920000079</t>
  </si>
  <si>
    <t>3027,3</t>
  </si>
  <si>
    <t>План мероприятий по непрограммным расходам бюджета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</si>
  <si>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</si>
  <si>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</si>
  <si>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</si>
  <si>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</si>
  <si>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</si>
  <si>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</si>
  <si>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 xml:space="preserve">Муниципальная программа мероприятий, направленных на решение ВМЗ по текущему ремонту и содержаниию дорог, расположенных в пределах границ МО г.Петергоф, в соответствии с перечнем, утвержденным Правительством СПб </t>
  </si>
  <si>
    <t>3150000000</t>
  </si>
  <si>
    <t>Муниципальная программа мероприятий, направленных на решение ВМЗ по текущему ремонту и содержаниию дорог, расположенных в пределах границ МО г.Петергоф, в соответствии с перечнем, утвержденным Правительством СПб за счет средств местного бюджета</t>
  </si>
  <si>
    <t>3150000110</t>
  </si>
  <si>
    <t>Муниципальная программа мероприятий, направленных на решение ВМЗ по текущему ремонту и содержаниию дорог, расположенных в пределах границ МО г.Петергоф, в соответствии с перечнем, утвержденным Правительством СПб за счет средств субсидии из бюджета СПб</t>
  </si>
  <si>
    <t>31500S1600</t>
  </si>
  <si>
    <t>План мероприятий по непрограммным расходам бюджета "Содействие развитию малого бизнеса на территории муниципального образования"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</si>
  <si>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</si>
  <si>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"Благоустройство территории муниципального образования, в.т.ч. текущий ремонт придомовых и дворовых территорий, включая проезды, въезды, пешеходные дорожки, организацию дополнительных парковочных мест"</t>
  </si>
  <si>
    <t>Ведомственная целевая программа мероприятий, направленная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</si>
  <si>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направленная на решение ВМЗ "Устройство и ремонт искусственных неровностей на проездах и въездах на придомовых территориях и дворовых территориях"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</si>
  <si>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</si>
  <si>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</si>
  <si>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"Создание зон отдыха на территории муниципального образования"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</si>
  <si>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</si>
  <si>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</si>
  <si>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</si>
  <si>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План мероприятий по непрограммным расходам бюджета "Организация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г.Петергоф, организация подготовки кадров для муниципальной службы в порядке, предусмотренном законодательством РФ о муниципальной службе"</t>
  </si>
  <si>
    <t xml:space="preserve">Молодежная политика </t>
  </si>
  <si>
    <t>Ведомственная целевая программа мероприятий, направленная на решение ВМЗ "Проведение работ по военно-патриотическому воспитанию граждан"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</si>
  <si>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</si>
  <si>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</si>
  <si>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Муниципальная программа мероприятий, направленная на решение ВМЗ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</si>
  <si>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 xml:space="preserve"> 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</si>
  <si>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</si>
  <si>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</si>
  <si>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</si>
  <si>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>Приложение №2 к Решению МС МО г.Петергоф</t>
  </si>
  <si>
    <t>Показатели расходов местного бюджета муниципального образования город Петергоф</t>
  </si>
  <si>
    <t>муниципального образования город Петергоф</t>
  </si>
  <si>
    <t>за 2017 год по ведомственной структуре расходов бюджета</t>
  </si>
  <si>
    <t>Утвержденный план на 2017 год</t>
  </si>
  <si>
    <t>Исполнено на отчетную дату</t>
  </si>
  <si>
    <t>Код ГРБС</t>
  </si>
  <si>
    <t>от 10.05.2018г.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</si>
</sst>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" fillId="0" borderId="1" xfId="0" applyFont="1" applyFill="1" applyBorder="1" applyAlignment="1">
      <alignment horizontal="right" vertical="justify"/>
    </xf>
    <xf numFmtId="0" fontId="1" fillId="0" borderId="1" xfId="0" applyFont="1" applyFill="1" applyBorder="1" applyAlignment="1">
      <alignment horizontal="right" vertical="justify" wrapText="1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 applyAlignment="1">
      <alignment vertical="justify"/>
    </xf>
    <xf numFmtId="0" fontId="3" fillId="2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0" fontId="11" fillId="0" borderId="0" xfId="0" applyFont="1" applyFill="1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 vertical="distributed" wrapText="1"/>
    </xf>
    <xf numFmtId="0" fontId="3" fillId="0" borderId="5" xfId="0" applyFont="1" applyFill="1" applyBorder="1" applyAlignment="1">
      <alignment horizontal="left" vertical="distributed" wrapText="1"/>
    </xf>
    <xf numFmtId="0" fontId="3" fillId="0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horizontal="left" vertical="distributed" wrapText="1"/>
    </xf>
    <xf numFmtId="0" fontId="5" fillId="0" borderId="5" xfId="0" applyFont="1" applyFill="1" applyBorder="1" applyAlignment="1">
      <alignment horizontal="left" vertical="distributed"/>
    </xf>
    <xf numFmtId="0" fontId="5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 shrinkToFit="1"/>
    </xf>
    <xf numFmtId="0" fontId="1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justify"/>
    </xf>
    <xf numFmtId="0" fontId="1" fillId="0" borderId="5" xfId="0" applyFont="1" applyFill="1" applyBorder="1" applyAlignment="1">
      <alignment horizontal="center" vertical="justify"/>
    </xf>
    <xf numFmtId="0" fontId="1" fillId="0" borderId="6" xfId="0" applyFont="1" applyFill="1" applyBorder="1" applyAlignment="1">
      <alignment horizontal="center" vertical="justify"/>
    </xf>
    <xf numFmtId="164" fontId="1" fillId="0" borderId="3" xfId="0" applyNumberFormat="1" applyFont="1" applyFill="1" applyBorder="1" applyAlignment="1">
      <alignment horizontal="right" vertical="justify" wrapText="1" shrinkToFit="1"/>
    </xf>
    <xf numFmtId="0" fontId="6" fillId="0" borderId="2" xfId="0" applyFont="1" applyFill="1" applyBorder="1" applyAlignment="1">
      <alignment horizontal="right" vertical="justify"/>
    </xf>
    <xf numFmtId="0" fontId="2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vertical="justify"/>
    </xf>
    <xf numFmtId="0" fontId="3" fillId="0" borderId="5" xfId="0" applyFont="1" applyFill="1" applyBorder="1" applyAlignment="1">
      <alignment horizontal="left" vertical="justify"/>
    </xf>
    <xf numFmtId="0" fontId="3" fillId="0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justify"/>
    </xf>
    <xf numFmtId="0" fontId="1" fillId="0" borderId="2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3" fillId="0" borderId="4" xfId="0" applyNumberFormat="1" applyFont="1" applyFill="1" applyBorder="1" applyAlignment="1">
      <alignment vertical="justify"/>
    </xf>
    <xf numFmtId="0" fontId="3" fillId="0" borderId="5" xfId="0" applyNumberFormat="1" applyFont="1" applyFill="1" applyBorder="1" applyAlignment="1">
      <alignment vertical="justify"/>
    </xf>
    <xf numFmtId="0" fontId="3" fillId="0" borderId="6" xfId="0" applyNumberFormat="1" applyFont="1" applyFill="1" applyBorder="1" applyAlignment="1">
      <alignment vertical="justify"/>
    </xf>
    <xf numFmtId="49" fontId="2" fillId="0" borderId="1" xfId="0" applyNumberFormat="1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distributed" wrapText="1"/>
    </xf>
    <xf numFmtId="0" fontId="6" fillId="0" borderId="5" xfId="0" applyFont="1" applyFill="1" applyBorder="1" applyAlignment="1">
      <alignment horizontal="left" vertical="distributed" wrapText="1"/>
    </xf>
    <xf numFmtId="0" fontId="6" fillId="0" borderId="6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justify" wrapText="1"/>
    </xf>
    <xf numFmtId="0" fontId="5" fillId="0" borderId="5" xfId="0" applyFont="1" applyFill="1" applyBorder="1" applyAlignment="1">
      <alignment horizontal="left" vertical="justify"/>
    </xf>
    <xf numFmtId="0" fontId="5" fillId="0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 shrinkToFit="1"/>
    </xf>
    <xf numFmtId="0" fontId="2" fillId="0" borderId="5" xfId="0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 wrapText="1" shrinkToFi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zoomScaleNormal="100" workbookViewId="0">
      <selection activeCell="D2" sqref="D2:J2"/>
    </sheetView>
  </sheetViews>
  <sheetFormatPr defaultColWidth="9.140625" defaultRowHeight="15.75" x14ac:dyDescent="0.25"/>
  <cols>
    <col min="1" max="2" width="9.140625" style="1"/>
    <col min="3" max="3" width="18.85546875" style="1" customWidth="1"/>
    <col min="4" max="4" width="6.85546875" style="58" customWidth="1"/>
    <col min="5" max="5" width="7" style="58" customWidth="1"/>
    <col min="6" max="6" width="14" style="58" customWidth="1"/>
    <col min="7" max="7" width="4.85546875" style="58" customWidth="1"/>
    <col min="8" max="8" width="10.140625" style="2" customWidth="1"/>
    <col min="9" max="9" width="9.42578125" style="2" customWidth="1"/>
    <col min="10" max="10" width="8.140625" style="2" customWidth="1"/>
    <col min="11" max="16384" width="9.140625" style="2"/>
  </cols>
  <sheetData>
    <row r="1" spans="1:10" x14ac:dyDescent="0.25">
      <c r="C1" s="91" t="s">
        <v>155</v>
      </c>
      <c r="D1" s="91"/>
      <c r="E1" s="91"/>
      <c r="F1" s="91"/>
      <c r="G1" s="91"/>
      <c r="H1" s="91"/>
      <c r="I1" s="91"/>
      <c r="J1" s="91"/>
    </row>
    <row r="2" spans="1:10" x14ac:dyDescent="0.25">
      <c r="D2" s="91" t="s">
        <v>162</v>
      </c>
      <c r="E2" s="91"/>
      <c r="F2" s="91"/>
      <c r="G2" s="91"/>
      <c r="H2" s="91"/>
      <c r="I2" s="91"/>
      <c r="J2" s="91"/>
    </row>
    <row r="3" spans="1:10" ht="3.75" customHeight="1" x14ac:dyDescent="0.25">
      <c r="C3" s="91"/>
      <c r="D3" s="91"/>
      <c r="E3" s="91"/>
      <c r="F3" s="91"/>
      <c r="G3" s="91"/>
      <c r="H3" s="91"/>
    </row>
    <row r="4" spans="1:10" ht="15.75" customHeight="1" x14ac:dyDescent="0.25">
      <c r="A4" s="118" t="s">
        <v>156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6.149999999999999" customHeight="1" x14ac:dyDescent="0.25">
      <c r="A5" s="118" t="s">
        <v>158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5.6" customHeight="1" x14ac:dyDescent="0.25">
      <c r="A6" s="118" t="s">
        <v>157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3.9" customHeight="1" x14ac:dyDescent="0.25">
      <c r="A7" s="92"/>
      <c r="B7" s="92"/>
      <c r="C7" s="92"/>
      <c r="D7" s="92"/>
      <c r="E7" s="92"/>
      <c r="F7" s="92"/>
      <c r="G7" s="92"/>
      <c r="H7" s="92"/>
    </row>
    <row r="8" spans="1:10" ht="15" customHeight="1" x14ac:dyDescent="0.25">
      <c r="A8" s="93" t="s">
        <v>0</v>
      </c>
      <c r="B8" s="94"/>
      <c r="C8" s="95"/>
      <c r="D8" s="99" t="s">
        <v>47</v>
      </c>
      <c r="E8" s="100"/>
      <c r="F8" s="100"/>
      <c r="G8" s="101"/>
      <c r="H8" s="102" t="s">
        <v>159</v>
      </c>
      <c r="I8" s="116" t="s">
        <v>160</v>
      </c>
      <c r="J8" s="116" t="s">
        <v>107</v>
      </c>
    </row>
    <row r="9" spans="1:10" ht="96.75" customHeight="1" x14ac:dyDescent="0.25">
      <c r="A9" s="96"/>
      <c r="B9" s="97"/>
      <c r="C9" s="98"/>
      <c r="D9" s="3" t="s">
        <v>161</v>
      </c>
      <c r="E9" s="3" t="s">
        <v>50</v>
      </c>
      <c r="F9" s="4" t="s">
        <v>1</v>
      </c>
      <c r="G9" s="3" t="s">
        <v>67</v>
      </c>
      <c r="H9" s="103"/>
      <c r="I9" s="117"/>
      <c r="J9" s="117"/>
    </row>
    <row r="10" spans="1:10" ht="63.75" customHeight="1" x14ac:dyDescent="0.25">
      <c r="A10" s="119" t="s">
        <v>2</v>
      </c>
      <c r="B10" s="119"/>
      <c r="C10" s="119"/>
      <c r="D10" s="5">
        <v>901</v>
      </c>
      <c r="E10" s="5"/>
      <c r="F10" s="5"/>
      <c r="G10" s="5"/>
      <c r="H10" s="6">
        <f>SUM(H11)</f>
        <v>4710.5</v>
      </c>
      <c r="I10" s="6">
        <f>SUM(I11)</f>
        <v>4701.1000000000004</v>
      </c>
      <c r="J10" s="7">
        <f>SUM(I10/H10)*100</f>
        <v>99.800445812546442</v>
      </c>
    </row>
    <row r="11" spans="1:10" ht="32.25" customHeight="1" x14ac:dyDescent="0.25">
      <c r="A11" s="119" t="s">
        <v>51</v>
      </c>
      <c r="B11" s="119"/>
      <c r="C11" s="119"/>
      <c r="D11" s="5">
        <v>901</v>
      </c>
      <c r="E11" s="8" t="s">
        <v>3</v>
      </c>
      <c r="F11" s="5"/>
      <c r="G11" s="5"/>
      <c r="H11" s="6">
        <f>SUM(H12+H15)</f>
        <v>4710.5</v>
      </c>
      <c r="I11" s="6">
        <f>SUM(I12+I15)</f>
        <v>4701.1000000000004</v>
      </c>
      <c r="J11" s="7">
        <f t="shared" ref="J11:J40" si="0">SUM(I11/H11)*100</f>
        <v>99.800445812546442</v>
      </c>
    </row>
    <row r="12" spans="1:10" s="50" customFormat="1" ht="64.5" customHeight="1" x14ac:dyDescent="0.25">
      <c r="A12" s="104" t="s">
        <v>4</v>
      </c>
      <c r="B12" s="104"/>
      <c r="C12" s="104"/>
      <c r="D12" s="9">
        <v>901</v>
      </c>
      <c r="E12" s="10" t="s">
        <v>5</v>
      </c>
      <c r="F12" s="9"/>
      <c r="G12" s="9"/>
      <c r="H12" s="11">
        <f>H13</f>
        <v>1158.3</v>
      </c>
      <c r="I12" s="11">
        <f>I13</f>
        <v>1156.5999999999999</v>
      </c>
      <c r="J12" s="12">
        <f t="shared" si="0"/>
        <v>99.853233186566513</v>
      </c>
    </row>
    <row r="13" spans="1:10" s="51" customFormat="1" ht="63.75" customHeight="1" x14ac:dyDescent="0.25">
      <c r="A13" s="69" t="s">
        <v>65</v>
      </c>
      <c r="B13" s="135"/>
      <c r="C13" s="136"/>
      <c r="D13" s="13">
        <v>901</v>
      </c>
      <c r="E13" s="14" t="s">
        <v>5</v>
      </c>
      <c r="F13" s="14" t="s">
        <v>68</v>
      </c>
      <c r="G13" s="13"/>
      <c r="H13" s="15">
        <f>SUM(H14)</f>
        <v>1158.3</v>
      </c>
      <c r="I13" s="15">
        <f>SUM(I14)</f>
        <v>1156.5999999999999</v>
      </c>
      <c r="J13" s="16">
        <f t="shared" si="0"/>
        <v>99.853233186566513</v>
      </c>
    </row>
    <row r="14" spans="1:10" s="51" customFormat="1" ht="113.25" customHeight="1" x14ac:dyDescent="0.25">
      <c r="A14" s="63" t="s">
        <v>57</v>
      </c>
      <c r="B14" s="75"/>
      <c r="C14" s="76"/>
      <c r="D14" s="17">
        <v>901</v>
      </c>
      <c r="E14" s="18" t="s">
        <v>5</v>
      </c>
      <c r="F14" s="18" t="s">
        <v>68</v>
      </c>
      <c r="G14" s="17">
        <v>100</v>
      </c>
      <c r="H14" s="19">
        <v>1158.3</v>
      </c>
      <c r="I14" s="19">
        <v>1156.5999999999999</v>
      </c>
      <c r="J14" s="20">
        <f t="shared" si="0"/>
        <v>99.853233186566513</v>
      </c>
    </row>
    <row r="15" spans="1:10" ht="103.5" customHeight="1" x14ac:dyDescent="0.25">
      <c r="A15" s="104" t="s">
        <v>6</v>
      </c>
      <c r="B15" s="104"/>
      <c r="C15" s="104"/>
      <c r="D15" s="9">
        <v>901</v>
      </c>
      <c r="E15" s="10" t="s">
        <v>7</v>
      </c>
      <c r="F15" s="13"/>
      <c r="G15" s="13"/>
      <c r="H15" s="11">
        <f>SUM(H16+H18+H20)</f>
        <v>3552.2</v>
      </c>
      <c r="I15" s="11">
        <f>SUM(I16+I18+I20)</f>
        <v>3544.5</v>
      </c>
      <c r="J15" s="12">
        <f t="shared" si="0"/>
        <v>99.783232926073978</v>
      </c>
    </row>
    <row r="16" spans="1:10" s="51" customFormat="1" ht="72" customHeight="1" x14ac:dyDescent="0.25">
      <c r="A16" s="69" t="s">
        <v>108</v>
      </c>
      <c r="B16" s="70"/>
      <c r="C16" s="71"/>
      <c r="D16" s="13">
        <v>901</v>
      </c>
      <c r="E16" s="14" t="s">
        <v>7</v>
      </c>
      <c r="F16" s="14" t="s">
        <v>69</v>
      </c>
      <c r="G16" s="13"/>
      <c r="H16" s="15">
        <f>SUM(H17)</f>
        <v>1055.8</v>
      </c>
      <c r="I16" s="15">
        <f>SUM(I17)</f>
        <v>1055.7</v>
      </c>
      <c r="J16" s="16">
        <f t="shared" si="0"/>
        <v>99.990528509187357</v>
      </c>
    </row>
    <row r="17" spans="1:10" ht="124.5" customHeight="1" x14ac:dyDescent="0.25">
      <c r="A17" s="105" t="s">
        <v>57</v>
      </c>
      <c r="B17" s="75"/>
      <c r="C17" s="76"/>
      <c r="D17" s="17">
        <v>901</v>
      </c>
      <c r="E17" s="18" t="s">
        <v>7</v>
      </c>
      <c r="F17" s="18" t="s">
        <v>69</v>
      </c>
      <c r="G17" s="17">
        <v>100</v>
      </c>
      <c r="H17" s="19">
        <v>1055.8</v>
      </c>
      <c r="I17" s="19">
        <v>1055.7</v>
      </c>
      <c r="J17" s="20">
        <f t="shared" si="0"/>
        <v>99.990528509187357</v>
      </c>
    </row>
    <row r="18" spans="1:10" s="51" customFormat="1" ht="96" customHeight="1" x14ac:dyDescent="0.25">
      <c r="A18" s="66" t="s">
        <v>109</v>
      </c>
      <c r="B18" s="67"/>
      <c r="C18" s="68"/>
      <c r="D18" s="13">
        <v>901</v>
      </c>
      <c r="E18" s="14" t="s">
        <v>7</v>
      </c>
      <c r="F18" s="14" t="s">
        <v>110</v>
      </c>
      <c r="G18" s="13"/>
      <c r="H18" s="15">
        <f t="shared" ref="H18:I18" si="1">SUM(H19)</f>
        <v>249.6</v>
      </c>
      <c r="I18" s="15">
        <f t="shared" si="1"/>
        <v>249.6</v>
      </c>
      <c r="J18" s="16">
        <f t="shared" si="0"/>
        <v>100</v>
      </c>
    </row>
    <row r="19" spans="1:10" ht="123" customHeight="1" x14ac:dyDescent="0.25">
      <c r="A19" s="105" t="s">
        <v>57</v>
      </c>
      <c r="B19" s="75"/>
      <c r="C19" s="76"/>
      <c r="D19" s="17">
        <v>901</v>
      </c>
      <c r="E19" s="18" t="s">
        <v>7</v>
      </c>
      <c r="F19" s="18" t="s">
        <v>110</v>
      </c>
      <c r="G19" s="17">
        <v>100</v>
      </c>
      <c r="H19" s="19">
        <v>249.6</v>
      </c>
      <c r="I19" s="19">
        <v>249.6</v>
      </c>
      <c r="J19" s="20">
        <f t="shared" si="0"/>
        <v>100</v>
      </c>
    </row>
    <row r="20" spans="1:10" s="51" customFormat="1" ht="67.5" customHeight="1" x14ac:dyDescent="0.25">
      <c r="A20" s="69" t="s">
        <v>61</v>
      </c>
      <c r="B20" s="70"/>
      <c r="C20" s="71"/>
      <c r="D20" s="13">
        <v>901</v>
      </c>
      <c r="E20" s="14" t="s">
        <v>7</v>
      </c>
      <c r="F20" s="14" t="s">
        <v>70</v>
      </c>
      <c r="G20" s="13"/>
      <c r="H20" s="15">
        <f>H21+ H22</f>
        <v>2246.8000000000002</v>
      </c>
      <c r="I20" s="15">
        <f>SUM(I21+I22)</f>
        <v>2239.1999999999998</v>
      </c>
      <c r="J20" s="16">
        <f t="shared" si="0"/>
        <v>99.66174114295886</v>
      </c>
    </row>
    <row r="21" spans="1:10" ht="120.75" customHeight="1" x14ac:dyDescent="0.25">
      <c r="A21" s="63" t="s">
        <v>57</v>
      </c>
      <c r="B21" s="75"/>
      <c r="C21" s="76"/>
      <c r="D21" s="17">
        <v>901</v>
      </c>
      <c r="E21" s="18" t="s">
        <v>7</v>
      </c>
      <c r="F21" s="18" t="s">
        <v>70</v>
      </c>
      <c r="G21" s="17">
        <v>100</v>
      </c>
      <c r="H21" s="19">
        <v>2205</v>
      </c>
      <c r="I21" s="19">
        <v>2197.6</v>
      </c>
      <c r="J21" s="20">
        <f t="shared" si="0"/>
        <v>99.664399092970513</v>
      </c>
    </row>
    <row r="22" spans="1:10" ht="52.5" customHeight="1" x14ac:dyDescent="0.25">
      <c r="A22" s="63" t="s">
        <v>111</v>
      </c>
      <c r="B22" s="64"/>
      <c r="C22" s="65"/>
      <c r="D22" s="17">
        <v>901</v>
      </c>
      <c r="E22" s="18" t="s">
        <v>7</v>
      </c>
      <c r="F22" s="18" t="s">
        <v>70</v>
      </c>
      <c r="G22" s="17">
        <v>200</v>
      </c>
      <c r="H22" s="19">
        <v>41.8</v>
      </c>
      <c r="I22" s="19">
        <v>41.6</v>
      </c>
      <c r="J22" s="20">
        <f t="shared" si="0"/>
        <v>99.521531100478484</v>
      </c>
    </row>
    <row r="23" spans="1:10" s="52" customFormat="1" ht="72.75" customHeight="1" x14ac:dyDescent="0.25">
      <c r="A23" s="109" t="s">
        <v>102</v>
      </c>
      <c r="B23" s="110"/>
      <c r="C23" s="111"/>
      <c r="D23" s="5">
        <v>984</v>
      </c>
      <c r="E23" s="8"/>
      <c r="F23" s="8"/>
      <c r="G23" s="5"/>
      <c r="H23" s="6">
        <f>SUM(H24+H61+H67+H83+H105+H109+H124+H137+H146+H151)</f>
        <v>323672.3</v>
      </c>
      <c r="I23" s="6">
        <f>SUM(I24+I61+I67+I83+I105+I109+I124+I137+I146+I151)</f>
        <v>321039.59999999998</v>
      </c>
      <c r="J23" s="7">
        <f t="shared" si="0"/>
        <v>99.186615598554468</v>
      </c>
    </row>
    <row r="24" spans="1:10" s="52" customFormat="1" ht="38.25" customHeight="1" x14ac:dyDescent="0.25">
      <c r="A24" s="109" t="s">
        <v>51</v>
      </c>
      <c r="B24" s="110"/>
      <c r="C24" s="111"/>
      <c r="D24" s="5">
        <v>984</v>
      </c>
      <c r="E24" s="8" t="s">
        <v>3</v>
      </c>
      <c r="F24" s="8"/>
      <c r="G24" s="5"/>
      <c r="H24" s="6">
        <f>SUM(H25+H35+H38)</f>
        <v>39932.1</v>
      </c>
      <c r="I24" s="6">
        <f>SUM(I25+I35+I38)</f>
        <v>39660.100000000006</v>
      </c>
      <c r="J24" s="7">
        <f t="shared" si="0"/>
        <v>99.318843737243995</v>
      </c>
    </row>
    <row r="25" spans="1:10" s="51" customFormat="1" ht="111.75" customHeight="1" x14ac:dyDescent="0.25">
      <c r="A25" s="120" t="s">
        <v>46</v>
      </c>
      <c r="B25" s="121"/>
      <c r="C25" s="122"/>
      <c r="D25" s="9">
        <v>984</v>
      </c>
      <c r="E25" s="10" t="s">
        <v>10</v>
      </c>
      <c r="F25" s="13"/>
      <c r="G25" s="13"/>
      <c r="H25" s="11">
        <f>SUM(H26+H30+H33)</f>
        <v>29151.1</v>
      </c>
      <c r="I25" s="11">
        <f>SUM(I26+I30+I33)</f>
        <v>28994.9</v>
      </c>
      <c r="J25" s="12">
        <f t="shared" si="0"/>
        <v>99.464171163352333</v>
      </c>
    </row>
    <row r="26" spans="1:10" s="51" customFormat="1" ht="66.75" customHeight="1" x14ac:dyDescent="0.25">
      <c r="A26" s="69" t="s">
        <v>62</v>
      </c>
      <c r="B26" s="70"/>
      <c r="C26" s="71"/>
      <c r="D26" s="13">
        <v>984</v>
      </c>
      <c r="E26" s="14" t="s">
        <v>10</v>
      </c>
      <c r="F26" s="14" t="s">
        <v>71</v>
      </c>
      <c r="G26" s="13"/>
      <c r="H26" s="15">
        <f>SUM(H27+H28+H29)</f>
        <v>24319</v>
      </c>
      <c r="I26" s="15">
        <f>SUM(I27+I28+I29)</f>
        <v>24242.5</v>
      </c>
      <c r="J26" s="16">
        <f t="shared" si="0"/>
        <v>99.685431144372714</v>
      </c>
    </row>
    <row r="27" spans="1:10" ht="119.25" customHeight="1" x14ac:dyDescent="0.25">
      <c r="A27" s="63" t="s">
        <v>57</v>
      </c>
      <c r="B27" s="75"/>
      <c r="C27" s="76"/>
      <c r="D27" s="17">
        <v>984</v>
      </c>
      <c r="E27" s="18" t="s">
        <v>10</v>
      </c>
      <c r="F27" s="18" t="s">
        <v>71</v>
      </c>
      <c r="G27" s="17">
        <v>100</v>
      </c>
      <c r="H27" s="19">
        <v>19903.2</v>
      </c>
      <c r="I27" s="19">
        <v>19902.8</v>
      </c>
      <c r="J27" s="20">
        <f t="shared" si="0"/>
        <v>99.99799027292093</v>
      </c>
    </row>
    <row r="28" spans="1:10" ht="53.25" customHeight="1" x14ac:dyDescent="0.25">
      <c r="A28" s="63" t="s">
        <v>111</v>
      </c>
      <c r="B28" s="64"/>
      <c r="C28" s="65"/>
      <c r="D28" s="17">
        <v>984</v>
      </c>
      <c r="E28" s="18" t="s">
        <v>10</v>
      </c>
      <c r="F28" s="18" t="s">
        <v>71</v>
      </c>
      <c r="G28" s="17">
        <v>200</v>
      </c>
      <c r="H28" s="19">
        <v>4400.5</v>
      </c>
      <c r="I28" s="19">
        <v>4328.1000000000004</v>
      </c>
      <c r="J28" s="20">
        <f t="shared" si="0"/>
        <v>98.35473241677083</v>
      </c>
    </row>
    <row r="29" spans="1:10" ht="20.45" customHeight="1" x14ac:dyDescent="0.25">
      <c r="A29" s="112" t="s">
        <v>54</v>
      </c>
      <c r="B29" s="113"/>
      <c r="C29" s="114"/>
      <c r="D29" s="17">
        <v>984</v>
      </c>
      <c r="E29" s="18" t="s">
        <v>10</v>
      </c>
      <c r="F29" s="18" t="s">
        <v>71</v>
      </c>
      <c r="G29" s="17">
        <v>800</v>
      </c>
      <c r="H29" s="19">
        <v>15.3</v>
      </c>
      <c r="I29" s="19">
        <v>11.6</v>
      </c>
      <c r="J29" s="20">
        <f t="shared" si="0"/>
        <v>75.816993464052288</v>
      </c>
    </row>
    <row r="30" spans="1:10" ht="108.75" customHeight="1" x14ac:dyDescent="0.25">
      <c r="A30" s="69" t="s">
        <v>97</v>
      </c>
      <c r="B30" s="70"/>
      <c r="C30" s="71"/>
      <c r="D30" s="13">
        <v>984</v>
      </c>
      <c r="E30" s="14" t="s">
        <v>10</v>
      </c>
      <c r="F30" s="14" t="s">
        <v>88</v>
      </c>
      <c r="G30" s="13"/>
      <c r="H30" s="15">
        <f>SUM(H31+H32)</f>
        <v>4825.6000000000004</v>
      </c>
      <c r="I30" s="15">
        <f>SUM(I31+I32)</f>
        <v>4745.9000000000005</v>
      </c>
      <c r="J30" s="16">
        <f t="shared" si="0"/>
        <v>98.348391909814325</v>
      </c>
    </row>
    <row r="31" spans="1:10" ht="123" customHeight="1" x14ac:dyDescent="0.25">
      <c r="A31" s="63" t="s">
        <v>57</v>
      </c>
      <c r="B31" s="75"/>
      <c r="C31" s="76"/>
      <c r="D31" s="17">
        <v>984</v>
      </c>
      <c r="E31" s="18" t="s">
        <v>10</v>
      </c>
      <c r="F31" s="18" t="s">
        <v>88</v>
      </c>
      <c r="G31" s="17">
        <v>100</v>
      </c>
      <c r="H31" s="19">
        <v>4466.8</v>
      </c>
      <c r="I31" s="19">
        <v>4387.1000000000004</v>
      </c>
      <c r="J31" s="20">
        <f t="shared" si="0"/>
        <v>98.215724903734227</v>
      </c>
    </row>
    <row r="32" spans="1:10" ht="51" customHeight="1" x14ac:dyDescent="0.25">
      <c r="A32" s="63" t="s">
        <v>111</v>
      </c>
      <c r="B32" s="75"/>
      <c r="C32" s="76"/>
      <c r="D32" s="17">
        <v>984</v>
      </c>
      <c r="E32" s="18" t="s">
        <v>10</v>
      </c>
      <c r="F32" s="18" t="s">
        <v>88</v>
      </c>
      <c r="G32" s="17">
        <v>200</v>
      </c>
      <c r="H32" s="19">
        <v>358.8</v>
      </c>
      <c r="I32" s="19">
        <v>358.8</v>
      </c>
      <c r="J32" s="20">
        <f t="shared" si="0"/>
        <v>100</v>
      </c>
    </row>
    <row r="33" spans="1:10" s="51" customFormat="1" ht="104.25" customHeight="1" x14ac:dyDescent="0.25">
      <c r="A33" s="69" t="s">
        <v>98</v>
      </c>
      <c r="B33" s="70"/>
      <c r="C33" s="71"/>
      <c r="D33" s="13">
        <v>984</v>
      </c>
      <c r="E33" s="14" t="s">
        <v>10</v>
      </c>
      <c r="F33" s="14" t="s">
        <v>89</v>
      </c>
      <c r="G33" s="13"/>
      <c r="H33" s="15">
        <f t="shared" ref="H33:I33" si="2">SUM(H34)</f>
        <v>6.5</v>
      </c>
      <c r="I33" s="15">
        <f t="shared" si="2"/>
        <v>6.5</v>
      </c>
      <c r="J33" s="16">
        <f t="shared" si="0"/>
        <v>100</v>
      </c>
    </row>
    <row r="34" spans="1:10" ht="53.25" customHeight="1" x14ac:dyDescent="0.25">
      <c r="A34" s="63" t="s">
        <v>111</v>
      </c>
      <c r="B34" s="64"/>
      <c r="C34" s="65"/>
      <c r="D34" s="17">
        <v>984</v>
      </c>
      <c r="E34" s="18" t="s">
        <v>10</v>
      </c>
      <c r="F34" s="18" t="s">
        <v>89</v>
      </c>
      <c r="G34" s="17">
        <v>200</v>
      </c>
      <c r="H34" s="19">
        <v>6.5</v>
      </c>
      <c r="I34" s="19">
        <v>6.5</v>
      </c>
      <c r="J34" s="20">
        <f t="shared" si="0"/>
        <v>100</v>
      </c>
    </row>
    <row r="35" spans="1:10" s="53" customFormat="1" x14ac:dyDescent="0.25">
      <c r="A35" s="115" t="s">
        <v>11</v>
      </c>
      <c r="B35" s="115"/>
      <c r="C35" s="115"/>
      <c r="D35" s="9">
        <v>984</v>
      </c>
      <c r="E35" s="10" t="s">
        <v>12</v>
      </c>
      <c r="F35" s="13"/>
      <c r="G35" s="13"/>
      <c r="H35" s="11">
        <f>H36</f>
        <v>10</v>
      </c>
      <c r="I35" s="11">
        <f>I36</f>
        <v>0</v>
      </c>
      <c r="J35" s="12">
        <f t="shared" si="0"/>
        <v>0</v>
      </c>
    </row>
    <row r="36" spans="1:10" s="51" customFormat="1" ht="18" customHeight="1" x14ac:dyDescent="0.25">
      <c r="A36" s="106" t="s">
        <v>48</v>
      </c>
      <c r="B36" s="107"/>
      <c r="C36" s="108"/>
      <c r="D36" s="13">
        <v>984</v>
      </c>
      <c r="E36" s="14" t="s">
        <v>12</v>
      </c>
      <c r="F36" s="14" t="s">
        <v>72</v>
      </c>
      <c r="G36" s="14"/>
      <c r="H36" s="15">
        <f>H37</f>
        <v>10</v>
      </c>
      <c r="I36" s="15">
        <f>I37</f>
        <v>0</v>
      </c>
      <c r="J36" s="16">
        <f t="shared" si="0"/>
        <v>0</v>
      </c>
    </row>
    <row r="37" spans="1:10" ht="18.75" customHeight="1" x14ac:dyDescent="0.25">
      <c r="A37" s="127" t="s">
        <v>54</v>
      </c>
      <c r="B37" s="128"/>
      <c r="C37" s="129"/>
      <c r="D37" s="17">
        <v>984</v>
      </c>
      <c r="E37" s="18" t="s">
        <v>12</v>
      </c>
      <c r="F37" s="18" t="s">
        <v>72</v>
      </c>
      <c r="G37" s="18" t="s">
        <v>58</v>
      </c>
      <c r="H37" s="19">
        <v>10</v>
      </c>
      <c r="I37" s="19">
        <v>0</v>
      </c>
      <c r="J37" s="20">
        <f t="shared" si="0"/>
        <v>0</v>
      </c>
    </row>
    <row r="38" spans="1:10" s="51" customFormat="1" ht="36" customHeight="1" x14ac:dyDescent="0.25">
      <c r="A38" s="126" t="s">
        <v>8</v>
      </c>
      <c r="B38" s="126"/>
      <c r="C38" s="126"/>
      <c r="D38" s="9">
        <v>984</v>
      </c>
      <c r="E38" s="10" t="s">
        <v>9</v>
      </c>
      <c r="F38" s="9"/>
      <c r="G38" s="9"/>
      <c r="H38" s="11">
        <f>SUM(H39+H41+H43+H45+H47+H51+H53+H57+H59+H49)</f>
        <v>10771</v>
      </c>
      <c r="I38" s="11">
        <f>SUM(I39+I41+I43+I45+I47+I49+I51+I53+I57+I59)</f>
        <v>10665.2</v>
      </c>
      <c r="J38" s="12">
        <f t="shared" si="0"/>
        <v>99.017732801039841</v>
      </c>
    </row>
    <row r="39" spans="1:10" s="53" customFormat="1" ht="100.5" customHeight="1" x14ac:dyDescent="0.25">
      <c r="A39" s="66" t="s">
        <v>112</v>
      </c>
      <c r="B39" s="67"/>
      <c r="C39" s="68"/>
      <c r="D39" s="13">
        <v>984</v>
      </c>
      <c r="E39" s="14" t="s">
        <v>9</v>
      </c>
      <c r="F39" s="14" t="s">
        <v>92</v>
      </c>
      <c r="G39" s="21"/>
      <c r="H39" s="15">
        <f t="shared" ref="H39:I39" si="3">SUM(H40)</f>
        <v>190</v>
      </c>
      <c r="I39" s="15">
        <f t="shared" si="3"/>
        <v>190</v>
      </c>
      <c r="J39" s="16">
        <f t="shared" si="0"/>
        <v>100</v>
      </c>
    </row>
    <row r="40" spans="1:10" ht="49.5" customHeight="1" x14ac:dyDescent="0.25">
      <c r="A40" s="63" t="s">
        <v>111</v>
      </c>
      <c r="B40" s="64"/>
      <c r="C40" s="65"/>
      <c r="D40" s="17">
        <v>984</v>
      </c>
      <c r="E40" s="18" t="s">
        <v>9</v>
      </c>
      <c r="F40" s="18" t="s">
        <v>92</v>
      </c>
      <c r="G40" s="17">
        <v>200</v>
      </c>
      <c r="H40" s="19">
        <v>190</v>
      </c>
      <c r="I40" s="19">
        <v>190</v>
      </c>
      <c r="J40" s="20">
        <f t="shared" si="0"/>
        <v>100</v>
      </c>
    </row>
    <row r="41" spans="1:10" ht="173.25" customHeight="1" x14ac:dyDescent="0.25">
      <c r="A41" s="69" t="s">
        <v>113</v>
      </c>
      <c r="B41" s="70"/>
      <c r="C41" s="71"/>
      <c r="D41" s="13">
        <v>984</v>
      </c>
      <c r="E41" s="14" t="s">
        <v>9</v>
      </c>
      <c r="F41" s="14" t="s">
        <v>74</v>
      </c>
      <c r="G41" s="13"/>
      <c r="H41" s="15">
        <f>H42</f>
        <v>115.2</v>
      </c>
      <c r="I41" s="15">
        <f>I42</f>
        <v>115.2</v>
      </c>
      <c r="J41" s="16">
        <f t="shared" ref="J41:J73" si="4">SUM(I41/H41)*100</f>
        <v>100</v>
      </c>
    </row>
    <row r="42" spans="1:10" ht="50.25" customHeight="1" x14ac:dyDescent="0.25">
      <c r="A42" s="63" t="s">
        <v>111</v>
      </c>
      <c r="B42" s="64"/>
      <c r="C42" s="65"/>
      <c r="D42" s="17">
        <v>984</v>
      </c>
      <c r="E42" s="18" t="s">
        <v>9</v>
      </c>
      <c r="F42" s="18" t="s">
        <v>74</v>
      </c>
      <c r="G42" s="17">
        <v>200</v>
      </c>
      <c r="H42" s="19">
        <v>115.2</v>
      </c>
      <c r="I42" s="19">
        <v>115.2</v>
      </c>
      <c r="J42" s="20">
        <f t="shared" si="4"/>
        <v>100</v>
      </c>
    </row>
    <row r="43" spans="1:10" s="51" customFormat="1" ht="78.75" customHeight="1" x14ac:dyDescent="0.25">
      <c r="A43" s="66" t="s">
        <v>114</v>
      </c>
      <c r="B43" s="67"/>
      <c r="C43" s="68"/>
      <c r="D43" s="13">
        <v>984</v>
      </c>
      <c r="E43" s="14" t="s">
        <v>9</v>
      </c>
      <c r="F43" s="14" t="s">
        <v>115</v>
      </c>
      <c r="G43" s="13"/>
      <c r="H43" s="15">
        <f t="shared" ref="H43:I43" si="5">SUM(H44)</f>
        <v>54</v>
      </c>
      <c r="I43" s="15">
        <f t="shared" si="5"/>
        <v>54</v>
      </c>
      <c r="J43" s="16">
        <f t="shared" si="4"/>
        <v>100</v>
      </c>
    </row>
    <row r="44" spans="1:10" ht="48" customHeight="1" x14ac:dyDescent="0.25">
      <c r="A44" s="63" t="s">
        <v>111</v>
      </c>
      <c r="B44" s="64"/>
      <c r="C44" s="65"/>
      <c r="D44" s="17">
        <v>984</v>
      </c>
      <c r="E44" s="18" t="s">
        <v>9</v>
      </c>
      <c r="F44" s="18" t="s">
        <v>115</v>
      </c>
      <c r="G44" s="17">
        <v>200</v>
      </c>
      <c r="H44" s="19">
        <v>54</v>
      </c>
      <c r="I44" s="19">
        <v>54</v>
      </c>
      <c r="J44" s="20">
        <f t="shared" si="4"/>
        <v>100</v>
      </c>
    </row>
    <row r="45" spans="1:10" s="51" customFormat="1" ht="91.5" customHeight="1" x14ac:dyDescent="0.25">
      <c r="A45" s="66" t="s">
        <v>116</v>
      </c>
      <c r="B45" s="67"/>
      <c r="C45" s="68"/>
      <c r="D45" s="13">
        <v>984</v>
      </c>
      <c r="E45" s="14" t="s">
        <v>9</v>
      </c>
      <c r="F45" s="14" t="s">
        <v>117</v>
      </c>
      <c r="G45" s="13"/>
      <c r="H45" s="15">
        <f t="shared" ref="H45:I45" si="6">SUM(H46)</f>
        <v>100</v>
      </c>
      <c r="I45" s="15">
        <f t="shared" si="6"/>
        <v>33.799999999999997</v>
      </c>
      <c r="J45" s="16">
        <f t="shared" si="4"/>
        <v>33.799999999999997</v>
      </c>
    </row>
    <row r="46" spans="1:10" ht="57.75" customHeight="1" x14ac:dyDescent="0.25">
      <c r="A46" s="63" t="s">
        <v>111</v>
      </c>
      <c r="B46" s="64"/>
      <c r="C46" s="65"/>
      <c r="D46" s="17">
        <v>984</v>
      </c>
      <c r="E46" s="18" t="s">
        <v>9</v>
      </c>
      <c r="F46" s="18" t="s">
        <v>117</v>
      </c>
      <c r="G46" s="17">
        <v>200</v>
      </c>
      <c r="H46" s="19">
        <v>100</v>
      </c>
      <c r="I46" s="19">
        <v>33.799999999999997</v>
      </c>
      <c r="J46" s="20">
        <f t="shared" si="4"/>
        <v>33.799999999999997</v>
      </c>
    </row>
    <row r="47" spans="1:10" s="51" customFormat="1" ht="53.25" customHeight="1" x14ac:dyDescent="0.25">
      <c r="A47" s="69" t="s">
        <v>63</v>
      </c>
      <c r="B47" s="70"/>
      <c r="C47" s="71"/>
      <c r="D47" s="13">
        <v>984</v>
      </c>
      <c r="E47" s="14" t="s">
        <v>9</v>
      </c>
      <c r="F47" s="14" t="s">
        <v>73</v>
      </c>
      <c r="G47" s="13"/>
      <c r="H47" s="15">
        <v>72</v>
      </c>
      <c r="I47" s="22">
        <f>I48</f>
        <v>72</v>
      </c>
      <c r="J47" s="16">
        <f t="shared" si="4"/>
        <v>100</v>
      </c>
    </row>
    <row r="48" spans="1:10" ht="17.45" customHeight="1" x14ac:dyDescent="0.25">
      <c r="A48" s="72" t="s">
        <v>54</v>
      </c>
      <c r="B48" s="73"/>
      <c r="C48" s="74"/>
      <c r="D48" s="17">
        <v>984</v>
      </c>
      <c r="E48" s="18" t="s">
        <v>9</v>
      </c>
      <c r="F48" s="18" t="s">
        <v>73</v>
      </c>
      <c r="G48" s="17">
        <v>800</v>
      </c>
      <c r="H48" s="18" t="s">
        <v>55</v>
      </c>
      <c r="I48" s="23">
        <v>72</v>
      </c>
      <c r="J48" s="20">
        <f t="shared" si="4"/>
        <v>100</v>
      </c>
    </row>
    <row r="49" spans="1:10" ht="36" customHeight="1" x14ac:dyDescent="0.25">
      <c r="A49" s="123" t="s">
        <v>118</v>
      </c>
      <c r="B49" s="124"/>
      <c r="C49" s="125"/>
      <c r="D49" s="13">
        <v>984</v>
      </c>
      <c r="E49" s="14" t="s">
        <v>9</v>
      </c>
      <c r="F49" s="14" t="s">
        <v>119</v>
      </c>
      <c r="G49" s="13"/>
      <c r="H49" s="14" t="s">
        <v>120</v>
      </c>
      <c r="I49" s="24">
        <f>I50</f>
        <v>3027.3</v>
      </c>
      <c r="J49" s="16">
        <f t="shared" si="4"/>
        <v>100</v>
      </c>
    </row>
    <row r="50" spans="1:10" ht="17.45" customHeight="1" x14ac:dyDescent="0.25">
      <c r="A50" s="72" t="s">
        <v>54</v>
      </c>
      <c r="B50" s="73"/>
      <c r="C50" s="74"/>
      <c r="D50" s="17">
        <v>984</v>
      </c>
      <c r="E50" s="18" t="s">
        <v>9</v>
      </c>
      <c r="F50" s="18" t="s">
        <v>119</v>
      </c>
      <c r="G50" s="17">
        <v>800</v>
      </c>
      <c r="H50" s="18" t="s">
        <v>120</v>
      </c>
      <c r="I50" s="24">
        <v>3027.3</v>
      </c>
      <c r="J50" s="20">
        <f t="shared" si="4"/>
        <v>100</v>
      </c>
    </row>
    <row r="51" spans="1:10" ht="156.75" customHeight="1" x14ac:dyDescent="0.25">
      <c r="A51" s="69" t="s">
        <v>121</v>
      </c>
      <c r="B51" s="70"/>
      <c r="C51" s="71"/>
      <c r="D51" s="13">
        <v>984</v>
      </c>
      <c r="E51" s="14" t="s">
        <v>9</v>
      </c>
      <c r="F51" s="14" t="s">
        <v>75</v>
      </c>
      <c r="G51" s="13"/>
      <c r="H51" s="15">
        <f t="shared" ref="H51:I51" si="7">SUM(H52)</f>
        <v>285</v>
      </c>
      <c r="I51" s="15">
        <f t="shared" si="7"/>
        <v>285</v>
      </c>
      <c r="J51" s="16">
        <f t="shared" si="4"/>
        <v>100</v>
      </c>
    </row>
    <row r="52" spans="1:10" ht="54" customHeight="1" x14ac:dyDescent="0.25">
      <c r="A52" s="63" t="s">
        <v>111</v>
      </c>
      <c r="B52" s="64"/>
      <c r="C52" s="65"/>
      <c r="D52" s="17">
        <v>984</v>
      </c>
      <c r="E52" s="18" t="s">
        <v>9</v>
      </c>
      <c r="F52" s="18" t="s">
        <v>75</v>
      </c>
      <c r="G52" s="17">
        <v>200</v>
      </c>
      <c r="H52" s="19">
        <v>285</v>
      </c>
      <c r="I52" s="19">
        <v>285</v>
      </c>
      <c r="J52" s="20">
        <f t="shared" si="4"/>
        <v>100</v>
      </c>
    </row>
    <row r="53" spans="1:10" s="51" customFormat="1" ht="104.25" customHeight="1" x14ac:dyDescent="0.25">
      <c r="A53" s="66" t="s">
        <v>90</v>
      </c>
      <c r="B53" s="67"/>
      <c r="C53" s="68"/>
      <c r="D53" s="13">
        <v>984</v>
      </c>
      <c r="E53" s="14" t="s">
        <v>9</v>
      </c>
      <c r="F53" s="14" t="s">
        <v>91</v>
      </c>
      <c r="G53" s="13"/>
      <c r="H53" s="15">
        <f>SUM(H54+H55+H56)</f>
        <v>6741.7999999999993</v>
      </c>
      <c r="I53" s="15">
        <f>SUM(I54+I55+I56)</f>
        <v>6702.2</v>
      </c>
      <c r="J53" s="16">
        <f t="shared" si="4"/>
        <v>99.412619775134246</v>
      </c>
    </row>
    <row r="54" spans="1:10" ht="117.75" customHeight="1" x14ac:dyDescent="0.25">
      <c r="A54" s="63" t="s">
        <v>57</v>
      </c>
      <c r="B54" s="75"/>
      <c r="C54" s="76"/>
      <c r="D54" s="17">
        <v>984</v>
      </c>
      <c r="E54" s="18" t="s">
        <v>9</v>
      </c>
      <c r="F54" s="18" t="s">
        <v>91</v>
      </c>
      <c r="G54" s="17">
        <v>100</v>
      </c>
      <c r="H54" s="19">
        <v>5207.3999999999996</v>
      </c>
      <c r="I54" s="19">
        <v>5202.3</v>
      </c>
      <c r="J54" s="20">
        <f t="shared" si="4"/>
        <v>99.902062449590971</v>
      </c>
    </row>
    <row r="55" spans="1:10" ht="50.25" customHeight="1" x14ac:dyDescent="0.25">
      <c r="A55" s="63" t="s">
        <v>111</v>
      </c>
      <c r="B55" s="64"/>
      <c r="C55" s="65"/>
      <c r="D55" s="17">
        <v>984</v>
      </c>
      <c r="E55" s="18" t="s">
        <v>9</v>
      </c>
      <c r="F55" s="18" t="s">
        <v>91</v>
      </c>
      <c r="G55" s="17">
        <v>200</v>
      </c>
      <c r="H55" s="19">
        <v>1532.7</v>
      </c>
      <c r="I55" s="19">
        <v>1498.2</v>
      </c>
      <c r="J55" s="20">
        <f t="shared" si="4"/>
        <v>97.749070268154242</v>
      </c>
    </row>
    <row r="56" spans="1:10" ht="18" customHeight="1" x14ac:dyDescent="0.25">
      <c r="A56" s="63" t="s">
        <v>54</v>
      </c>
      <c r="B56" s="131"/>
      <c r="C56" s="132"/>
      <c r="D56" s="17">
        <v>984</v>
      </c>
      <c r="E56" s="18" t="s">
        <v>9</v>
      </c>
      <c r="F56" s="18" t="s">
        <v>91</v>
      </c>
      <c r="G56" s="17">
        <v>800</v>
      </c>
      <c r="H56" s="19">
        <v>1.7</v>
      </c>
      <c r="I56" s="19">
        <v>1.7</v>
      </c>
      <c r="J56" s="20">
        <f t="shared" si="4"/>
        <v>100</v>
      </c>
    </row>
    <row r="57" spans="1:10" ht="115.5" customHeight="1" x14ac:dyDescent="0.25">
      <c r="A57" s="69" t="s">
        <v>122</v>
      </c>
      <c r="B57" s="70"/>
      <c r="C57" s="71"/>
      <c r="D57" s="13">
        <v>984</v>
      </c>
      <c r="E57" s="14" t="s">
        <v>9</v>
      </c>
      <c r="F57" s="14" t="s">
        <v>77</v>
      </c>
      <c r="G57" s="13"/>
      <c r="H57" s="15">
        <f t="shared" ref="H57:I57" si="8">SUM(H58)</f>
        <v>125.7</v>
      </c>
      <c r="I57" s="15">
        <f t="shared" si="8"/>
        <v>125.7</v>
      </c>
      <c r="J57" s="16">
        <f t="shared" si="4"/>
        <v>100</v>
      </c>
    </row>
    <row r="58" spans="1:10" ht="48" customHeight="1" x14ac:dyDescent="0.25">
      <c r="A58" s="63" t="s">
        <v>111</v>
      </c>
      <c r="B58" s="64"/>
      <c r="C58" s="65"/>
      <c r="D58" s="17">
        <v>984</v>
      </c>
      <c r="E58" s="18" t="s">
        <v>9</v>
      </c>
      <c r="F58" s="18" t="s">
        <v>77</v>
      </c>
      <c r="G58" s="17">
        <v>200</v>
      </c>
      <c r="H58" s="19">
        <v>125.7</v>
      </c>
      <c r="I58" s="19">
        <v>125.7</v>
      </c>
      <c r="J58" s="20">
        <f t="shared" si="4"/>
        <v>100</v>
      </c>
    </row>
    <row r="59" spans="1:10" s="51" customFormat="1" ht="135.75" customHeight="1" x14ac:dyDescent="0.25">
      <c r="A59" s="69" t="s">
        <v>123</v>
      </c>
      <c r="B59" s="70"/>
      <c r="C59" s="71"/>
      <c r="D59" s="13">
        <v>984</v>
      </c>
      <c r="E59" s="14" t="s">
        <v>9</v>
      </c>
      <c r="F59" s="14" t="s">
        <v>76</v>
      </c>
      <c r="G59" s="13"/>
      <c r="H59" s="15">
        <f t="shared" ref="H59:I59" si="9">SUM(H60)</f>
        <v>60</v>
      </c>
      <c r="I59" s="15">
        <f t="shared" si="9"/>
        <v>60</v>
      </c>
      <c r="J59" s="16">
        <f t="shared" si="4"/>
        <v>100</v>
      </c>
    </row>
    <row r="60" spans="1:10" ht="48.75" customHeight="1" x14ac:dyDescent="0.25">
      <c r="A60" s="63" t="s">
        <v>111</v>
      </c>
      <c r="B60" s="75"/>
      <c r="C60" s="76"/>
      <c r="D60" s="17">
        <v>984</v>
      </c>
      <c r="E60" s="18" t="s">
        <v>9</v>
      </c>
      <c r="F60" s="18" t="s">
        <v>76</v>
      </c>
      <c r="G60" s="17">
        <v>200</v>
      </c>
      <c r="H60" s="19">
        <v>60</v>
      </c>
      <c r="I60" s="19">
        <v>60</v>
      </c>
      <c r="J60" s="20">
        <f t="shared" si="4"/>
        <v>100</v>
      </c>
    </row>
    <row r="61" spans="1:10" s="51" customFormat="1" ht="70.5" customHeight="1" x14ac:dyDescent="0.25">
      <c r="A61" s="119" t="s">
        <v>13</v>
      </c>
      <c r="B61" s="119"/>
      <c r="C61" s="119"/>
      <c r="D61" s="5">
        <v>984</v>
      </c>
      <c r="E61" s="8" t="s">
        <v>14</v>
      </c>
      <c r="F61" s="18"/>
      <c r="G61" s="17"/>
      <c r="H61" s="6">
        <f>SUM(H62)</f>
        <v>482</v>
      </c>
      <c r="I61" s="6">
        <f>SUM(I62)</f>
        <v>481.8</v>
      </c>
      <c r="J61" s="7">
        <f t="shared" si="4"/>
        <v>99.958506224066383</v>
      </c>
    </row>
    <row r="62" spans="1:10" s="51" customFormat="1" ht="66.75" customHeight="1" x14ac:dyDescent="0.25">
      <c r="A62" s="104" t="s">
        <v>103</v>
      </c>
      <c r="B62" s="104"/>
      <c r="C62" s="104"/>
      <c r="D62" s="9">
        <v>984</v>
      </c>
      <c r="E62" s="10" t="s">
        <v>15</v>
      </c>
      <c r="F62" s="10"/>
      <c r="G62" s="9"/>
      <c r="H62" s="11">
        <f>SUM(H63+H65)</f>
        <v>482</v>
      </c>
      <c r="I62" s="11">
        <f>SUM(I63+I65)</f>
        <v>481.8</v>
      </c>
      <c r="J62" s="12">
        <f t="shared" si="4"/>
        <v>99.958506224066383</v>
      </c>
    </row>
    <row r="63" spans="1:10" s="51" customFormat="1" ht="230.25" customHeight="1" x14ac:dyDescent="0.25">
      <c r="A63" s="77" t="s">
        <v>124</v>
      </c>
      <c r="B63" s="78"/>
      <c r="C63" s="79"/>
      <c r="D63" s="13">
        <v>984</v>
      </c>
      <c r="E63" s="14" t="s">
        <v>15</v>
      </c>
      <c r="F63" s="14" t="s">
        <v>78</v>
      </c>
      <c r="G63" s="13"/>
      <c r="H63" s="15">
        <f t="shared" ref="H63:I63" si="10">SUM(H64)</f>
        <v>59.7</v>
      </c>
      <c r="I63" s="15">
        <f t="shared" si="10"/>
        <v>59.6</v>
      </c>
      <c r="J63" s="16">
        <f t="shared" si="4"/>
        <v>99.832495812395308</v>
      </c>
    </row>
    <row r="64" spans="1:10" ht="52.5" customHeight="1" x14ac:dyDescent="0.25">
      <c r="A64" s="63" t="s">
        <v>111</v>
      </c>
      <c r="B64" s="75"/>
      <c r="C64" s="76"/>
      <c r="D64" s="17">
        <v>984</v>
      </c>
      <c r="E64" s="18" t="s">
        <v>15</v>
      </c>
      <c r="F64" s="18" t="s">
        <v>78</v>
      </c>
      <c r="G64" s="17">
        <v>200</v>
      </c>
      <c r="H64" s="19">
        <v>59.7</v>
      </c>
      <c r="I64" s="19">
        <v>59.6</v>
      </c>
      <c r="J64" s="20">
        <f t="shared" si="4"/>
        <v>99.832495812395308</v>
      </c>
    </row>
    <row r="65" spans="1:10" s="51" customFormat="1" ht="198" customHeight="1" x14ac:dyDescent="0.25">
      <c r="A65" s="69" t="s">
        <v>125</v>
      </c>
      <c r="B65" s="70"/>
      <c r="C65" s="71"/>
      <c r="D65" s="13">
        <v>984</v>
      </c>
      <c r="E65" s="14" t="s">
        <v>15</v>
      </c>
      <c r="F65" s="14" t="s">
        <v>79</v>
      </c>
      <c r="G65" s="13"/>
      <c r="H65" s="15">
        <f t="shared" ref="H65:I65" si="11">SUM(H66)</f>
        <v>422.3</v>
      </c>
      <c r="I65" s="15">
        <f t="shared" si="11"/>
        <v>422.2</v>
      </c>
      <c r="J65" s="16">
        <f t="shared" si="4"/>
        <v>99.976320151551022</v>
      </c>
    </row>
    <row r="66" spans="1:10" ht="53.25" customHeight="1" x14ac:dyDescent="0.25">
      <c r="A66" s="63" t="s">
        <v>111</v>
      </c>
      <c r="B66" s="75"/>
      <c r="C66" s="76"/>
      <c r="D66" s="17">
        <v>984</v>
      </c>
      <c r="E66" s="18" t="s">
        <v>15</v>
      </c>
      <c r="F66" s="18" t="s">
        <v>79</v>
      </c>
      <c r="G66" s="17">
        <v>200</v>
      </c>
      <c r="H66" s="19">
        <v>422.3</v>
      </c>
      <c r="I66" s="19">
        <v>422.2</v>
      </c>
      <c r="J66" s="20">
        <f t="shared" si="4"/>
        <v>99.976320151551022</v>
      </c>
    </row>
    <row r="67" spans="1:10" ht="21.75" customHeight="1" x14ac:dyDescent="0.25">
      <c r="A67" s="80" t="s">
        <v>16</v>
      </c>
      <c r="B67" s="81"/>
      <c r="C67" s="82"/>
      <c r="D67" s="5">
        <v>984</v>
      </c>
      <c r="E67" s="8" t="s">
        <v>17</v>
      </c>
      <c r="F67" s="8"/>
      <c r="G67" s="17"/>
      <c r="H67" s="6">
        <f>SUM(H68+H71+H80)</f>
        <v>73366.400000000009</v>
      </c>
      <c r="I67" s="6">
        <f>SUM(I68+I71+I80)</f>
        <v>71867.8</v>
      </c>
      <c r="J67" s="7">
        <f t="shared" si="4"/>
        <v>97.957375583373306</v>
      </c>
    </row>
    <row r="68" spans="1:10" ht="20.25" customHeight="1" x14ac:dyDescent="0.25">
      <c r="A68" s="88" t="s">
        <v>45</v>
      </c>
      <c r="B68" s="84"/>
      <c r="C68" s="85"/>
      <c r="D68" s="9">
        <v>984</v>
      </c>
      <c r="E68" s="10" t="s">
        <v>44</v>
      </c>
      <c r="F68" s="10"/>
      <c r="G68" s="13"/>
      <c r="H68" s="11">
        <f t="shared" ref="H68:I69" si="12">SUM(H69)</f>
        <v>1301.0999999999999</v>
      </c>
      <c r="I68" s="11">
        <f t="shared" si="12"/>
        <v>1301</v>
      </c>
      <c r="J68" s="12">
        <f t="shared" si="4"/>
        <v>99.992314195680592</v>
      </c>
    </row>
    <row r="69" spans="1:10" s="51" customFormat="1" ht="130.5" customHeight="1" x14ac:dyDescent="0.25">
      <c r="A69" s="83" t="s">
        <v>126</v>
      </c>
      <c r="B69" s="84"/>
      <c r="C69" s="85"/>
      <c r="D69" s="13">
        <v>984</v>
      </c>
      <c r="E69" s="14" t="s">
        <v>44</v>
      </c>
      <c r="F69" s="14" t="s">
        <v>80</v>
      </c>
      <c r="G69" s="13"/>
      <c r="H69" s="15">
        <f t="shared" si="12"/>
        <v>1301.0999999999999</v>
      </c>
      <c r="I69" s="15">
        <f t="shared" si="12"/>
        <v>1301</v>
      </c>
      <c r="J69" s="16">
        <f t="shared" si="4"/>
        <v>99.992314195680592</v>
      </c>
    </row>
    <row r="70" spans="1:10" ht="19.149999999999999" customHeight="1" x14ac:dyDescent="0.25">
      <c r="A70" s="72" t="s">
        <v>54</v>
      </c>
      <c r="B70" s="89"/>
      <c r="C70" s="90"/>
      <c r="D70" s="17">
        <v>984</v>
      </c>
      <c r="E70" s="18" t="s">
        <v>44</v>
      </c>
      <c r="F70" s="18" t="s">
        <v>80</v>
      </c>
      <c r="G70" s="17">
        <v>800</v>
      </c>
      <c r="H70" s="19">
        <v>1301.0999999999999</v>
      </c>
      <c r="I70" s="19">
        <v>1301</v>
      </c>
      <c r="J70" s="20">
        <f t="shared" si="4"/>
        <v>99.992314195680592</v>
      </c>
    </row>
    <row r="71" spans="1:10" s="52" customFormat="1" ht="31.5" customHeight="1" x14ac:dyDescent="0.25">
      <c r="A71" s="88" t="s">
        <v>64</v>
      </c>
      <c r="B71" s="137"/>
      <c r="C71" s="138"/>
      <c r="D71" s="9">
        <v>984</v>
      </c>
      <c r="E71" s="10" t="s">
        <v>49</v>
      </c>
      <c r="F71" s="10"/>
      <c r="G71" s="9"/>
      <c r="H71" s="11">
        <f>SUM(H72+H75)</f>
        <v>72055.3</v>
      </c>
      <c r="I71" s="11">
        <f>SUM(I72+I75)</f>
        <v>70556.800000000003</v>
      </c>
      <c r="J71" s="12">
        <f t="shared" si="4"/>
        <v>97.920347288818448</v>
      </c>
    </row>
    <row r="72" spans="1:10" s="51" customFormat="1" ht="144.75" customHeight="1" x14ac:dyDescent="0.25">
      <c r="A72" s="66" t="s">
        <v>127</v>
      </c>
      <c r="B72" s="86"/>
      <c r="C72" s="87"/>
      <c r="D72" s="13">
        <v>984</v>
      </c>
      <c r="E72" s="14" t="s">
        <v>49</v>
      </c>
      <c r="F72" s="14" t="s">
        <v>81</v>
      </c>
      <c r="G72" s="13"/>
      <c r="H72" s="15">
        <f>SUM(H73+H74)</f>
        <v>65040</v>
      </c>
      <c r="I72" s="15">
        <f>SUM(I73+I74)</f>
        <v>63681.8</v>
      </c>
      <c r="J72" s="16">
        <f t="shared" si="4"/>
        <v>97.911746617466179</v>
      </c>
    </row>
    <row r="73" spans="1:10" ht="32.25" customHeight="1" x14ac:dyDescent="0.25">
      <c r="A73" s="63" t="s">
        <v>111</v>
      </c>
      <c r="B73" s="75"/>
      <c r="C73" s="76"/>
      <c r="D73" s="17">
        <v>984</v>
      </c>
      <c r="E73" s="18" t="s">
        <v>49</v>
      </c>
      <c r="F73" s="18" t="s">
        <v>81</v>
      </c>
      <c r="G73" s="17">
        <v>200</v>
      </c>
      <c r="H73" s="19">
        <v>65040</v>
      </c>
      <c r="I73" s="19">
        <v>63681.8</v>
      </c>
      <c r="J73" s="20">
        <f t="shared" si="4"/>
        <v>97.911746617466179</v>
      </c>
    </row>
    <row r="74" spans="1:10" ht="19.899999999999999" customHeight="1" x14ac:dyDescent="0.25">
      <c r="A74" s="63" t="s">
        <v>54</v>
      </c>
      <c r="B74" s="64"/>
      <c r="C74" s="65"/>
      <c r="D74" s="17">
        <v>984</v>
      </c>
      <c r="E74" s="18" t="s">
        <v>49</v>
      </c>
      <c r="F74" s="18" t="s">
        <v>81</v>
      </c>
      <c r="G74" s="17">
        <v>800</v>
      </c>
      <c r="H74" s="19">
        <v>0</v>
      </c>
      <c r="I74" s="19">
        <v>0</v>
      </c>
      <c r="J74" s="20"/>
    </row>
    <row r="75" spans="1:10" s="51" customFormat="1" ht="138.75" customHeight="1" x14ac:dyDescent="0.25">
      <c r="A75" s="77" t="s">
        <v>128</v>
      </c>
      <c r="B75" s="86"/>
      <c r="C75" s="87"/>
      <c r="D75" s="25">
        <v>984</v>
      </c>
      <c r="E75" s="26" t="s">
        <v>49</v>
      </c>
      <c r="F75" s="26" t="s">
        <v>129</v>
      </c>
      <c r="G75" s="25"/>
      <c r="H75" s="27">
        <f>SUM(H76+H78)</f>
        <v>7015.3</v>
      </c>
      <c r="I75" s="27">
        <f>SUM(I76+I78)</f>
        <v>6875</v>
      </c>
      <c r="J75" s="16">
        <f t="shared" ref="J75:J108" si="13">SUM(I75/H75)*100</f>
        <v>98.000085527347366</v>
      </c>
    </row>
    <row r="76" spans="1:10" s="51" customFormat="1" ht="159.75" customHeight="1" x14ac:dyDescent="0.25">
      <c r="A76" s="77" t="s">
        <v>130</v>
      </c>
      <c r="B76" s="86"/>
      <c r="C76" s="87"/>
      <c r="D76" s="25">
        <v>984</v>
      </c>
      <c r="E76" s="26" t="s">
        <v>49</v>
      </c>
      <c r="F76" s="26" t="s">
        <v>131</v>
      </c>
      <c r="G76" s="25"/>
      <c r="H76" s="27">
        <v>771.6</v>
      </c>
      <c r="I76" s="27">
        <v>756.2</v>
      </c>
      <c r="J76" s="16">
        <f t="shared" si="13"/>
        <v>98.004147226542244</v>
      </c>
    </row>
    <row r="77" spans="1:10" ht="52.5" customHeight="1" x14ac:dyDescent="0.25">
      <c r="A77" s="130" t="s">
        <v>111</v>
      </c>
      <c r="B77" s="131"/>
      <c r="C77" s="132"/>
      <c r="D77" s="28">
        <v>984</v>
      </c>
      <c r="E77" s="29" t="s">
        <v>49</v>
      </c>
      <c r="F77" s="29" t="s">
        <v>131</v>
      </c>
      <c r="G77" s="28">
        <v>200</v>
      </c>
      <c r="H77" s="30">
        <v>771.6</v>
      </c>
      <c r="I77" s="30">
        <v>756.2</v>
      </c>
      <c r="J77" s="20">
        <f t="shared" si="13"/>
        <v>98.004147226542244</v>
      </c>
    </row>
    <row r="78" spans="1:10" s="51" customFormat="1" ht="150.75" customHeight="1" x14ac:dyDescent="0.25">
      <c r="A78" s="77" t="s">
        <v>132</v>
      </c>
      <c r="B78" s="86"/>
      <c r="C78" s="87"/>
      <c r="D78" s="25">
        <v>984</v>
      </c>
      <c r="E78" s="26" t="s">
        <v>49</v>
      </c>
      <c r="F78" s="26" t="s">
        <v>133</v>
      </c>
      <c r="G78" s="25"/>
      <c r="H78" s="27">
        <f t="shared" ref="H78:I78" si="14">SUM(H79)</f>
        <v>6243.7</v>
      </c>
      <c r="I78" s="27">
        <f t="shared" si="14"/>
        <v>6118.8</v>
      </c>
      <c r="J78" s="16">
        <f t="shared" si="13"/>
        <v>97.999583580248895</v>
      </c>
    </row>
    <row r="79" spans="1:10" ht="48" customHeight="1" x14ac:dyDescent="0.25">
      <c r="A79" s="130" t="s">
        <v>111</v>
      </c>
      <c r="B79" s="131"/>
      <c r="C79" s="132"/>
      <c r="D79" s="28">
        <v>984</v>
      </c>
      <c r="E79" s="29" t="s">
        <v>49</v>
      </c>
      <c r="F79" s="29" t="s">
        <v>133</v>
      </c>
      <c r="G79" s="28">
        <v>200</v>
      </c>
      <c r="H79" s="30">
        <v>6243.7</v>
      </c>
      <c r="I79" s="30">
        <v>6118.8</v>
      </c>
      <c r="J79" s="20">
        <f t="shared" si="13"/>
        <v>97.999583580248895</v>
      </c>
    </row>
    <row r="80" spans="1:10" s="51" customFormat="1" ht="34.5" customHeight="1" x14ac:dyDescent="0.25">
      <c r="A80" s="104" t="s">
        <v>18</v>
      </c>
      <c r="B80" s="104"/>
      <c r="C80" s="104"/>
      <c r="D80" s="9">
        <v>984</v>
      </c>
      <c r="E80" s="10" t="s">
        <v>19</v>
      </c>
      <c r="F80" s="13"/>
      <c r="G80" s="13"/>
      <c r="H80" s="11">
        <f>H81</f>
        <v>10</v>
      </c>
      <c r="I80" s="11">
        <f>I81</f>
        <v>10</v>
      </c>
      <c r="J80" s="12">
        <f t="shared" si="13"/>
        <v>100</v>
      </c>
    </row>
    <row r="81" spans="1:10" ht="79.5" customHeight="1" x14ac:dyDescent="0.25">
      <c r="A81" s="69" t="s">
        <v>134</v>
      </c>
      <c r="B81" s="70"/>
      <c r="C81" s="71"/>
      <c r="D81" s="13">
        <v>984</v>
      </c>
      <c r="E81" s="14" t="s">
        <v>19</v>
      </c>
      <c r="F81" s="13">
        <v>3450000120</v>
      </c>
      <c r="G81" s="13"/>
      <c r="H81" s="15">
        <f t="shared" ref="H81:I81" si="15">SUM(H82)</f>
        <v>10</v>
      </c>
      <c r="I81" s="15">
        <f t="shared" si="15"/>
        <v>10</v>
      </c>
      <c r="J81" s="16">
        <f t="shared" si="13"/>
        <v>100</v>
      </c>
    </row>
    <row r="82" spans="1:10" s="52" customFormat="1" ht="50.25" customHeight="1" x14ac:dyDescent="0.25">
      <c r="A82" s="63" t="s">
        <v>111</v>
      </c>
      <c r="B82" s="75"/>
      <c r="C82" s="76"/>
      <c r="D82" s="17">
        <v>984</v>
      </c>
      <c r="E82" s="18" t="s">
        <v>19</v>
      </c>
      <c r="F82" s="17">
        <v>3450000120</v>
      </c>
      <c r="G82" s="17">
        <v>200</v>
      </c>
      <c r="H82" s="19">
        <v>10</v>
      </c>
      <c r="I82" s="19">
        <v>10</v>
      </c>
      <c r="J82" s="20">
        <f t="shared" si="13"/>
        <v>100</v>
      </c>
    </row>
    <row r="83" spans="1:10" s="52" customFormat="1" ht="33.75" customHeight="1" x14ac:dyDescent="0.25">
      <c r="A83" s="109" t="s">
        <v>39</v>
      </c>
      <c r="B83" s="133"/>
      <c r="C83" s="134"/>
      <c r="D83" s="5">
        <v>984</v>
      </c>
      <c r="E83" s="8" t="s">
        <v>41</v>
      </c>
      <c r="F83" s="5"/>
      <c r="G83" s="5"/>
      <c r="H83" s="6">
        <f>H84</f>
        <v>133984.20000000001</v>
      </c>
      <c r="I83" s="6">
        <f>I84</f>
        <v>133508.5</v>
      </c>
      <c r="J83" s="7">
        <f t="shared" si="13"/>
        <v>99.644958136854939</v>
      </c>
    </row>
    <row r="84" spans="1:10" s="51" customFormat="1" ht="15" customHeight="1" x14ac:dyDescent="0.25">
      <c r="A84" s="80" t="s">
        <v>42</v>
      </c>
      <c r="B84" s="81"/>
      <c r="C84" s="82"/>
      <c r="D84" s="5">
        <v>984</v>
      </c>
      <c r="E84" s="8" t="s">
        <v>20</v>
      </c>
      <c r="F84" s="17"/>
      <c r="G84" s="17"/>
      <c r="H84" s="6">
        <f>SUM(H85+H87+H89+H92+H94+H96+H98+H100+H103)</f>
        <v>133984.20000000001</v>
      </c>
      <c r="I84" s="6">
        <f>SUM(I85+I87+I89+I92+I94+I96+I98+I100+I103)</f>
        <v>133508.5</v>
      </c>
      <c r="J84" s="7">
        <f t="shared" si="13"/>
        <v>99.644958136854939</v>
      </c>
    </row>
    <row r="85" spans="1:10" s="51" customFormat="1" ht="99.75" customHeight="1" x14ac:dyDescent="0.25">
      <c r="A85" s="83" t="s">
        <v>99</v>
      </c>
      <c r="B85" s="139"/>
      <c r="C85" s="140"/>
      <c r="D85" s="13">
        <v>984</v>
      </c>
      <c r="E85" s="14" t="s">
        <v>20</v>
      </c>
      <c r="F85" s="13" t="s">
        <v>93</v>
      </c>
      <c r="G85" s="13"/>
      <c r="H85" s="15">
        <f t="shared" ref="H85:I85" si="16">SUM(H86)</f>
        <v>65365.4</v>
      </c>
      <c r="I85" s="15">
        <f t="shared" si="16"/>
        <v>65227.8</v>
      </c>
      <c r="J85" s="16">
        <f t="shared" si="13"/>
        <v>99.789491076318669</v>
      </c>
    </row>
    <row r="86" spans="1:10" s="51" customFormat="1" ht="48.75" customHeight="1" x14ac:dyDescent="0.25">
      <c r="A86" s="63" t="s">
        <v>111</v>
      </c>
      <c r="B86" s="64"/>
      <c r="C86" s="65"/>
      <c r="D86" s="17">
        <v>984</v>
      </c>
      <c r="E86" s="18" t="s">
        <v>20</v>
      </c>
      <c r="F86" s="17" t="s">
        <v>93</v>
      </c>
      <c r="G86" s="17">
        <v>200</v>
      </c>
      <c r="H86" s="19">
        <v>65365.4</v>
      </c>
      <c r="I86" s="19">
        <v>65227.8</v>
      </c>
      <c r="J86" s="20">
        <f t="shared" si="13"/>
        <v>99.789491076318669</v>
      </c>
    </row>
    <row r="87" spans="1:10" s="51" customFormat="1" ht="145.5" customHeight="1" x14ac:dyDescent="0.25">
      <c r="A87" s="106" t="s">
        <v>135</v>
      </c>
      <c r="B87" s="107"/>
      <c r="C87" s="108"/>
      <c r="D87" s="31">
        <v>984</v>
      </c>
      <c r="E87" s="32" t="s">
        <v>20</v>
      </c>
      <c r="F87" s="13">
        <v>6000000162</v>
      </c>
      <c r="G87" s="33"/>
      <c r="H87" s="34">
        <f t="shared" ref="H87:I87" si="17">SUM(H88)</f>
        <v>149.4</v>
      </c>
      <c r="I87" s="34">
        <f t="shared" si="17"/>
        <v>149.30000000000001</v>
      </c>
      <c r="J87" s="16">
        <f t="shared" si="13"/>
        <v>99.933065595716201</v>
      </c>
    </row>
    <row r="88" spans="1:10" s="51" customFormat="1" ht="54.75" customHeight="1" x14ac:dyDescent="0.25">
      <c r="A88" s="63" t="s">
        <v>111</v>
      </c>
      <c r="B88" s="75"/>
      <c r="C88" s="76"/>
      <c r="D88" s="35">
        <v>984</v>
      </c>
      <c r="E88" s="36" t="s">
        <v>20</v>
      </c>
      <c r="F88" s="17">
        <v>6000000162</v>
      </c>
      <c r="G88" s="37" t="s">
        <v>56</v>
      </c>
      <c r="H88" s="38">
        <v>149.4</v>
      </c>
      <c r="I88" s="38">
        <v>149.30000000000001</v>
      </c>
      <c r="J88" s="20">
        <f t="shared" si="13"/>
        <v>99.933065595716201</v>
      </c>
    </row>
    <row r="89" spans="1:10" s="51" customFormat="1" ht="166.5" customHeight="1" x14ac:dyDescent="0.25">
      <c r="A89" s="141" t="s">
        <v>136</v>
      </c>
      <c r="B89" s="107"/>
      <c r="C89" s="108"/>
      <c r="D89" s="31">
        <v>984</v>
      </c>
      <c r="E89" s="32" t="s">
        <v>20</v>
      </c>
      <c r="F89" s="32" t="s">
        <v>82</v>
      </c>
      <c r="G89" s="32"/>
      <c r="H89" s="27">
        <f>SUM(H90+H91)</f>
        <v>27226.399999999998</v>
      </c>
      <c r="I89" s="27">
        <f>SUM(I90+I91)</f>
        <v>27218.2</v>
      </c>
      <c r="J89" s="16">
        <f t="shared" si="13"/>
        <v>99.969882173184871</v>
      </c>
    </row>
    <row r="90" spans="1:10" ht="50.25" customHeight="1" x14ac:dyDescent="0.25">
      <c r="A90" s="63" t="s">
        <v>111</v>
      </c>
      <c r="B90" s="75"/>
      <c r="C90" s="76"/>
      <c r="D90" s="35">
        <v>984</v>
      </c>
      <c r="E90" s="36" t="s">
        <v>20</v>
      </c>
      <c r="F90" s="36" t="s">
        <v>82</v>
      </c>
      <c r="G90" s="36" t="s">
        <v>56</v>
      </c>
      <c r="H90" s="30">
        <v>26804.6</v>
      </c>
      <c r="I90" s="30">
        <v>26796.400000000001</v>
      </c>
      <c r="J90" s="20">
        <f t="shared" si="13"/>
        <v>99.96940823589982</v>
      </c>
    </row>
    <row r="91" spans="1:10" ht="18.75" customHeight="1" x14ac:dyDescent="0.25">
      <c r="A91" s="63" t="s">
        <v>54</v>
      </c>
      <c r="B91" s="64"/>
      <c r="C91" s="65"/>
      <c r="D91" s="35">
        <v>984</v>
      </c>
      <c r="E91" s="36" t="s">
        <v>20</v>
      </c>
      <c r="F91" s="36" t="s">
        <v>82</v>
      </c>
      <c r="G91" s="36" t="s">
        <v>58</v>
      </c>
      <c r="H91" s="30">
        <v>421.8</v>
      </c>
      <c r="I91" s="30">
        <v>421.8</v>
      </c>
      <c r="J91" s="20">
        <f t="shared" si="13"/>
        <v>100</v>
      </c>
    </row>
    <row r="92" spans="1:10" s="51" customFormat="1" ht="179.25" customHeight="1" x14ac:dyDescent="0.25">
      <c r="A92" s="141" t="s">
        <v>137</v>
      </c>
      <c r="B92" s="142"/>
      <c r="C92" s="143"/>
      <c r="D92" s="31">
        <v>984</v>
      </c>
      <c r="E92" s="32" t="s">
        <v>20</v>
      </c>
      <c r="F92" s="32" t="s">
        <v>83</v>
      </c>
      <c r="G92" s="32"/>
      <c r="H92" s="15">
        <f t="shared" ref="H92:I92" si="18">SUM(H93)</f>
        <v>1818.8</v>
      </c>
      <c r="I92" s="15">
        <f t="shared" si="18"/>
        <v>1580.6</v>
      </c>
      <c r="J92" s="16">
        <f t="shared" si="13"/>
        <v>86.903452826039143</v>
      </c>
    </row>
    <row r="93" spans="1:10" ht="52.5" customHeight="1" x14ac:dyDescent="0.25">
      <c r="A93" s="63" t="s">
        <v>111</v>
      </c>
      <c r="B93" s="75"/>
      <c r="C93" s="76"/>
      <c r="D93" s="35">
        <v>984</v>
      </c>
      <c r="E93" s="36" t="s">
        <v>20</v>
      </c>
      <c r="F93" s="36" t="s">
        <v>83</v>
      </c>
      <c r="G93" s="36" t="s">
        <v>56</v>
      </c>
      <c r="H93" s="19">
        <v>1818.8</v>
      </c>
      <c r="I93" s="19">
        <v>1580.6</v>
      </c>
      <c r="J93" s="20">
        <f t="shared" si="13"/>
        <v>86.903452826039143</v>
      </c>
    </row>
    <row r="94" spans="1:10" ht="118.5" customHeight="1" x14ac:dyDescent="0.25">
      <c r="A94" s="69" t="s">
        <v>138</v>
      </c>
      <c r="B94" s="78"/>
      <c r="C94" s="79"/>
      <c r="D94" s="13">
        <v>984</v>
      </c>
      <c r="E94" s="14" t="s">
        <v>20</v>
      </c>
      <c r="F94" s="32" t="s">
        <v>86</v>
      </c>
      <c r="G94" s="13"/>
      <c r="H94" s="15">
        <f t="shared" ref="H94:I94" si="19">SUM(H95)</f>
        <v>368.9</v>
      </c>
      <c r="I94" s="15">
        <f t="shared" si="19"/>
        <v>368.7</v>
      </c>
      <c r="J94" s="16">
        <f t="shared" si="13"/>
        <v>99.945784765519122</v>
      </c>
    </row>
    <row r="95" spans="1:10" ht="52.5" customHeight="1" x14ac:dyDescent="0.25">
      <c r="A95" s="63" t="s">
        <v>111</v>
      </c>
      <c r="B95" s="75"/>
      <c r="C95" s="76"/>
      <c r="D95" s="17">
        <v>984</v>
      </c>
      <c r="E95" s="18" t="s">
        <v>20</v>
      </c>
      <c r="F95" s="36" t="s">
        <v>86</v>
      </c>
      <c r="G95" s="17">
        <v>200</v>
      </c>
      <c r="H95" s="19">
        <v>368.9</v>
      </c>
      <c r="I95" s="19">
        <v>368.7</v>
      </c>
      <c r="J95" s="20">
        <f t="shared" si="13"/>
        <v>99.945784765519122</v>
      </c>
    </row>
    <row r="96" spans="1:10" s="52" customFormat="1" ht="155.25" customHeight="1" x14ac:dyDescent="0.25">
      <c r="A96" s="66" t="s">
        <v>139</v>
      </c>
      <c r="B96" s="70"/>
      <c r="C96" s="71"/>
      <c r="D96" s="25">
        <v>984</v>
      </c>
      <c r="E96" s="26" t="s">
        <v>20</v>
      </c>
      <c r="F96" s="32" t="s">
        <v>84</v>
      </c>
      <c r="G96" s="26"/>
      <c r="H96" s="15">
        <f t="shared" ref="H96:I96" si="20">SUM(H97)</f>
        <v>1022.8</v>
      </c>
      <c r="I96" s="15">
        <f t="shared" si="20"/>
        <v>1022.7</v>
      </c>
      <c r="J96" s="16">
        <f t="shared" si="13"/>
        <v>99.990222917481432</v>
      </c>
    </row>
    <row r="97" spans="1:10" s="51" customFormat="1" ht="54" customHeight="1" x14ac:dyDescent="0.25">
      <c r="A97" s="63" t="s">
        <v>111</v>
      </c>
      <c r="B97" s="75"/>
      <c r="C97" s="76"/>
      <c r="D97" s="28">
        <v>984</v>
      </c>
      <c r="E97" s="29" t="s">
        <v>20</v>
      </c>
      <c r="F97" s="36" t="s">
        <v>84</v>
      </c>
      <c r="G97" s="29" t="s">
        <v>56</v>
      </c>
      <c r="H97" s="19">
        <v>1022.8</v>
      </c>
      <c r="I97" s="19">
        <v>1022.7</v>
      </c>
      <c r="J97" s="20">
        <f t="shared" si="13"/>
        <v>99.990222917481432</v>
      </c>
    </row>
    <row r="98" spans="1:10" ht="115.5" customHeight="1" x14ac:dyDescent="0.25">
      <c r="A98" s="69" t="s">
        <v>140</v>
      </c>
      <c r="B98" s="70"/>
      <c r="C98" s="71"/>
      <c r="D98" s="39">
        <v>984</v>
      </c>
      <c r="E98" s="40" t="s">
        <v>20</v>
      </c>
      <c r="F98" s="32" t="s">
        <v>85</v>
      </c>
      <c r="G98" s="40"/>
      <c r="H98" s="41">
        <f t="shared" ref="H98:I98" si="21">SUM(H99)</f>
        <v>12734.2</v>
      </c>
      <c r="I98" s="41">
        <f t="shared" si="21"/>
        <v>12733.8</v>
      </c>
      <c r="J98" s="16">
        <f t="shared" si="13"/>
        <v>99.996858852538821</v>
      </c>
    </row>
    <row r="99" spans="1:10" s="51" customFormat="1" ht="48.75" customHeight="1" x14ac:dyDescent="0.25">
      <c r="A99" s="63" t="s">
        <v>111</v>
      </c>
      <c r="B99" s="64"/>
      <c r="C99" s="65"/>
      <c r="D99" s="42">
        <v>984</v>
      </c>
      <c r="E99" s="43" t="s">
        <v>20</v>
      </c>
      <c r="F99" s="36" t="s">
        <v>85</v>
      </c>
      <c r="G99" s="43" t="s">
        <v>56</v>
      </c>
      <c r="H99" s="44">
        <v>12734.2</v>
      </c>
      <c r="I99" s="44">
        <v>12733.8</v>
      </c>
      <c r="J99" s="20">
        <f t="shared" si="13"/>
        <v>99.996858852538821</v>
      </c>
    </row>
    <row r="100" spans="1:10" s="51" customFormat="1" ht="86.25" customHeight="1" x14ac:dyDescent="0.25">
      <c r="A100" s="69" t="s">
        <v>141</v>
      </c>
      <c r="B100" s="70"/>
      <c r="C100" s="71"/>
      <c r="D100" s="13">
        <v>984</v>
      </c>
      <c r="E100" s="14" t="s">
        <v>20</v>
      </c>
      <c r="F100" s="32" t="s">
        <v>87</v>
      </c>
      <c r="G100" s="13"/>
      <c r="H100" s="15">
        <f>SUM(H101+H102)</f>
        <v>10865.1</v>
      </c>
      <c r="I100" s="15">
        <f>SUM(I101+I102)</f>
        <v>10849.6</v>
      </c>
      <c r="J100" s="16">
        <f t="shared" si="13"/>
        <v>99.85734139584541</v>
      </c>
    </row>
    <row r="101" spans="1:10" ht="50.25" customHeight="1" x14ac:dyDescent="0.25">
      <c r="A101" s="63" t="s">
        <v>111</v>
      </c>
      <c r="B101" s="75"/>
      <c r="C101" s="76"/>
      <c r="D101" s="17">
        <v>984</v>
      </c>
      <c r="E101" s="18" t="s">
        <v>20</v>
      </c>
      <c r="F101" s="36" t="s">
        <v>87</v>
      </c>
      <c r="G101" s="17">
        <v>200</v>
      </c>
      <c r="H101" s="19">
        <v>10147.200000000001</v>
      </c>
      <c r="I101" s="19">
        <v>10131.700000000001</v>
      </c>
      <c r="J101" s="20">
        <f t="shared" si="13"/>
        <v>99.847248502049823</v>
      </c>
    </row>
    <row r="102" spans="1:10" ht="20.25" customHeight="1" x14ac:dyDescent="0.25">
      <c r="A102" s="63" t="s">
        <v>54</v>
      </c>
      <c r="B102" s="131"/>
      <c r="C102" s="132"/>
      <c r="D102" s="17">
        <v>984</v>
      </c>
      <c r="E102" s="18" t="s">
        <v>20</v>
      </c>
      <c r="F102" s="36" t="s">
        <v>87</v>
      </c>
      <c r="G102" s="17">
        <v>800</v>
      </c>
      <c r="H102" s="19">
        <v>717.9</v>
      </c>
      <c r="I102" s="19">
        <v>717.9</v>
      </c>
      <c r="J102" s="20">
        <f t="shared" si="13"/>
        <v>100</v>
      </c>
    </row>
    <row r="103" spans="1:10" ht="147" customHeight="1" x14ac:dyDescent="0.25">
      <c r="A103" s="66" t="s">
        <v>142</v>
      </c>
      <c r="B103" s="67"/>
      <c r="C103" s="68"/>
      <c r="D103" s="13">
        <v>984</v>
      </c>
      <c r="E103" s="14" t="s">
        <v>20</v>
      </c>
      <c r="F103" s="32" t="s">
        <v>143</v>
      </c>
      <c r="G103" s="13"/>
      <c r="H103" s="15">
        <f t="shared" ref="H103:I103" si="22">SUM(H104)</f>
        <v>14433.2</v>
      </c>
      <c r="I103" s="15">
        <f t="shared" si="22"/>
        <v>14357.8</v>
      </c>
      <c r="J103" s="16">
        <f t="shared" si="13"/>
        <v>99.477593326497242</v>
      </c>
    </row>
    <row r="104" spans="1:10" ht="47.25" customHeight="1" x14ac:dyDescent="0.25">
      <c r="A104" s="63" t="s">
        <v>111</v>
      </c>
      <c r="B104" s="75"/>
      <c r="C104" s="76"/>
      <c r="D104" s="17">
        <v>984</v>
      </c>
      <c r="E104" s="18" t="s">
        <v>20</v>
      </c>
      <c r="F104" s="36" t="s">
        <v>143</v>
      </c>
      <c r="G104" s="17">
        <v>200</v>
      </c>
      <c r="H104" s="19">
        <v>14433.2</v>
      </c>
      <c r="I104" s="19">
        <v>14357.8</v>
      </c>
      <c r="J104" s="20">
        <f t="shared" si="13"/>
        <v>99.477593326497242</v>
      </c>
    </row>
    <row r="105" spans="1:10" ht="38.25" customHeight="1" x14ac:dyDescent="0.25">
      <c r="A105" s="80" t="s">
        <v>21</v>
      </c>
      <c r="B105" s="81"/>
      <c r="C105" s="82"/>
      <c r="D105" s="5">
        <v>984</v>
      </c>
      <c r="E105" s="8" t="s">
        <v>22</v>
      </c>
      <c r="F105" s="17"/>
      <c r="G105" s="17"/>
      <c r="H105" s="6">
        <f t="shared" ref="H105:I106" si="23">H106</f>
        <v>235</v>
      </c>
      <c r="I105" s="6">
        <f t="shared" si="23"/>
        <v>235</v>
      </c>
      <c r="J105" s="7">
        <f t="shared" si="13"/>
        <v>100</v>
      </c>
    </row>
    <row r="106" spans="1:10" s="51" customFormat="1" ht="34.5" customHeight="1" x14ac:dyDescent="0.25">
      <c r="A106" s="120" t="s">
        <v>23</v>
      </c>
      <c r="B106" s="121"/>
      <c r="C106" s="122"/>
      <c r="D106" s="9">
        <v>984</v>
      </c>
      <c r="E106" s="10" t="s">
        <v>24</v>
      </c>
      <c r="F106" s="13"/>
      <c r="G106" s="13"/>
      <c r="H106" s="11">
        <f t="shared" si="23"/>
        <v>235</v>
      </c>
      <c r="I106" s="11">
        <f t="shared" si="23"/>
        <v>235</v>
      </c>
      <c r="J106" s="12">
        <f t="shared" si="13"/>
        <v>100</v>
      </c>
    </row>
    <row r="107" spans="1:10" ht="151.5" customHeight="1" x14ac:dyDescent="0.25">
      <c r="A107" s="69" t="s">
        <v>144</v>
      </c>
      <c r="B107" s="70"/>
      <c r="C107" s="71"/>
      <c r="D107" s="13">
        <v>984</v>
      </c>
      <c r="E107" s="14" t="s">
        <v>24</v>
      </c>
      <c r="F107" s="13">
        <v>4100000170</v>
      </c>
      <c r="G107" s="13"/>
      <c r="H107" s="15">
        <f t="shared" ref="H107:I107" si="24">SUM(H108)</f>
        <v>235</v>
      </c>
      <c r="I107" s="15">
        <f t="shared" si="24"/>
        <v>235</v>
      </c>
      <c r="J107" s="16">
        <f t="shared" si="13"/>
        <v>100</v>
      </c>
    </row>
    <row r="108" spans="1:10" s="51" customFormat="1" ht="50.25" customHeight="1" x14ac:dyDescent="0.25">
      <c r="A108" s="63" t="s">
        <v>111</v>
      </c>
      <c r="B108" s="75"/>
      <c r="C108" s="76"/>
      <c r="D108" s="17">
        <v>984</v>
      </c>
      <c r="E108" s="18" t="s">
        <v>24</v>
      </c>
      <c r="F108" s="17">
        <v>4100000170</v>
      </c>
      <c r="G108" s="17">
        <v>200</v>
      </c>
      <c r="H108" s="19">
        <v>235</v>
      </c>
      <c r="I108" s="19">
        <v>235</v>
      </c>
      <c r="J108" s="20">
        <f t="shared" si="13"/>
        <v>100</v>
      </c>
    </row>
    <row r="109" spans="1:10" ht="17.25" customHeight="1" x14ac:dyDescent="0.25">
      <c r="A109" s="144" t="s">
        <v>25</v>
      </c>
      <c r="B109" s="145"/>
      <c r="C109" s="146"/>
      <c r="D109" s="5">
        <v>984</v>
      </c>
      <c r="E109" s="8" t="s">
        <v>26</v>
      </c>
      <c r="F109" s="5"/>
      <c r="G109" s="5"/>
      <c r="H109" s="6">
        <f>SUM(H110+H113)</f>
        <v>5832.8</v>
      </c>
      <c r="I109" s="6">
        <f>SUM(I110+I113)</f>
        <v>5831</v>
      </c>
      <c r="J109" s="7">
        <f t="shared" ref="J109:J143" si="25">SUM(I109/H109)*100</f>
        <v>99.969140035660402</v>
      </c>
    </row>
    <row r="110" spans="1:10" ht="48" customHeight="1" x14ac:dyDescent="0.25">
      <c r="A110" s="147" t="s">
        <v>53</v>
      </c>
      <c r="B110" s="148"/>
      <c r="C110" s="149"/>
      <c r="D110" s="9">
        <v>984</v>
      </c>
      <c r="E110" s="10" t="s">
        <v>52</v>
      </c>
      <c r="F110" s="9"/>
      <c r="G110" s="9"/>
      <c r="H110" s="11">
        <f>H111</f>
        <v>118.3</v>
      </c>
      <c r="I110" s="11">
        <f>I111</f>
        <v>116.6</v>
      </c>
      <c r="J110" s="12">
        <f t="shared" si="25"/>
        <v>98.562975486052409</v>
      </c>
    </row>
    <row r="111" spans="1:10" s="51" customFormat="1" ht="314.25" customHeight="1" x14ac:dyDescent="0.25">
      <c r="A111" s="106" t="s">
        <v>145</v>
      </c>
      <c r="B111" s="107"/>
      <c r="C111" s="108"/>
      <c r="D111" s="13">
        <v>984</v>
      </c>
      <c r="E111" s="14" t="s">
        <v>52</v>
      </c>
      <c r="F111" s="13">
        <v>4280000180</v>
      </c>
      <c r="G111" s="13"/>
      <c r="H111" s="15">
        <f>H112</f>
        <v>118.3</v>
      </c>
      <c r="I111" s="15">
        <f>I112</f>
        <v>116.6</v>
      </c>
      <c r="J111" s="16">
        <f t="shared" si="25"/>
        <v>98.562975486052409</v>
      </c>
    </row>
    <row r="112" spans="1:10" s="51" customFormat="1" ht="53.25" customHeight="1" x14ac:dyDescent="0.25">
      <c r="A112" s="63" t="s">
        <v>111</v>
      </c>
      <c r="B112" s="75"/>
      <c r="C112" s="76"/>
      <c r="D112" s="17">
        <v>984</v>
      </c>
      <c r="E112" s="18" t="s">
        <v>52</v>
      </c>
      <c r="F112" s="17">
        <v>4280000180</v>
      </c>
      <c r="G112" s="17">
        <v>200</v>
      </c>
      <c r="H112" s="19">
        <v>118.3</v>
      </c>
      <c r="I112" s="19">
        <v>116.6</v>
      </c>
      <c r="J112" s="20">
        <f t="shared" si="25"/>
        <v>98.562975486052409</v>
      </c>
    </row>
    <row r="113" spans="1:13" ht="21.75" customHeight="1" x14ac:dyDescent="0.25">
      <c r="A113" s="120" t="s">
        <v>146</v>
      </c>
      <c r="B113" s="121"/>
      <c r="C113" s="122"/>
      <c r="D113" s="9">
        <v>984</v>
      </c>
      <c r="E113" s="10" t="s">
        <v>27</v>
      </c>
      <c r="F113" s="9"/>
      <c r="G113" s="9"/>
      <c r="H113" s="11">
        <f>SUM(H114+H116+H118+H120+H122)</f>
        <v>5714.5</v>
      </c>
      <c r="I113" s="11">
        <f>SUM(I114+I116+I118+I120+I122)</f>
        <v>5714.4</v>
      </c>
      <c r="J113" s="12">
        <f t="shared" si="25"/>
        <v>99.998250065622528</v>
      </c>
    </row>
    <row r="114" spans="1:13" ht="82.5" customHeight="1" x14ac:dyDescent="0.25">
      <c r="A114" s="69" t="s">
        <v>147</v>
      </c>
      <c r="B114" s="70"/>
      <c r="C114" s="71"/>
      <c r="D114" s="13">
        <v>984</v>
      </c>
      <c r="E114" s="14" t="s">
        <v>27</v>
      </c>
      <c r="F114" s="13">
        <v>7950000190</v>
      </c>
      <c r="G114" s="13"/>
      <c r="H114" s="15">
        <f>H115</f>
        <v>338.3</v>
      </c>
      <c r="I114" s="15">
        <f>I115</f>
        <v>338.3</v>
      </c>
      <c r="J114" s="16">
        <f t="shared" si="25"/>
        <v>100</v>
      </c>
    </row>
    <row r="115" spans="1:13" ht="47.25" customHeight="1" x14ac:dyDescent="0.25">
      <c r="A115" s="63" t="s">
        <v>111</v>
      </c>
      <c r="B115" s="75"/>
      <c r="C115" s="76"/>
      <c r="D115" s="17">
        <v>984</v>
      </c>
      <c r="E115" s="18" t="s">
        <v>27</v>
      </c>
      <c r="F115" s="17">
        <v>7950000190</v>
      </c>
      <c r="G115" s="17">
        <v>200</v>
      </c>
      <c r="H115" s="19">
        <v>338.3</v>
      </c>
      <c r="I115" s="19">
        <v>338.3</v>
      </c>
      <c r="J115" s="20">
        <f t="shared" si="25"/>
        <v>100</v>
      </c>
    </row>
    <row r="116" spans="1:13" ht="121.5" customHeight="1" x14ac:dyDescent="0.25">
      <c r="A116" s="69" t="s">
        <v>122</v>
      </c>
      <c r="B116" s="70"/>
      <c r="C116" s="71"/>
      <c r="D116" s="13">
        <v>984</v>
      </c>
      <c r="E116" s="14" t="s">
        <v>27</v>
      </c>
      <c r="F116" s="13">
        <v>7950000490</v>
      </c>
      <c r="G116" s="9"/>
      <c r="H116" s="15">
        <f t="shared" ref="H116:I116" si="26">SUM(H117)</f>
        <v>390</v>
      </c>
      <c r="I116" s="15">
        <f t="shared" si="26"/>
        <v>390</v>
      </c>
      <c r="J116" s="16">
        <f t="shared" si="25"/>
        <v>100</v>
      </c>
    </row>
    <row r="117" spans="1:13" ht="53.25" customHeight="1" x14ac:dyDescent="0.25">
      <c r="A117" s="63" t="s">
        <v>111</v>
      </c>
      <c r="B117" s="75"/>
      <c r="C117" s="76"/>
      <c r="D117" s="17">
        <v>984</v>
      </c>
      <c r="E117" s="18" t="s">
        <v>27</v>
      </c>
      <c r="F117" s="17">
        <v>7950000490</v>
      </c>
      <c r="G117" s="17">
        <v>200</v>
      </c>
      <c r="H117" s="19">
        <v>390</v>
      </c>
      <c r="I117" s="19">
        <v>390</v>
      </c>
      <c r="J117" s="20">
        <f t="shared" si="25"/>
        <v>100</v>
      </c>
    </row>
    <row r="118" spans="1:13" ht="180.75" customHeight="1" x14ac:dyDescent="0.25">
      <c r="A118" s="69" t="s">
        <v>148</v>
      </c>
      <c r="B118" s="70"/>
      <c r="C118" s="71"/>
      <c r="D118" s="13">
        <v>984</v>
      </c>
      <c r="E118" s="14" t="s">
        <v>27</v>
      </c>
      <c r="F118" s="13">
        <v>7950000530</v>
      </c>
      <c r="G118" s="13"/>
      <c r="H118" s="15">
        <f t="shared" ref="H118:I118" si="27">SUM(H119)</f>
        <v>292.2</v>
      </c>
      <c r="I118" s="15">
        <f t="shared" si="27"/>
        <v>292.10000000000002</v>
      </c>
      <c r="J118" s="16">
        <f t="shared" si="25"/>
        <v>99.965776865160862</v>
      </c>
    </row>
    <row r="119" spans="1:13" ht="47.25" customHeight="1" x14ac:dyDescent="0.25">
      <c r="A119" s="63" t="s">
        <v>111</v>
      </c>
      <c r="B119" s="75"/>
      <c r="C119" s="76"/>
      <c r="D119" s="17">
        <v>984</v>
      </c>
      <c r="E119" s="18" t="s">
        <v>27</v>
      </c>
      <c r="F119" s="17">
        <v>7950000530</v>
      </c>
      <c r="G119" s="17">
        <v>200</v>
      </c>
      <c r="H119" s="19">
        <v>292.2</v>
      </c>
      <c r="I119" s="19">
        <v>292.10000000000002</v>
      </c>
      <c r="J119" s="20">
        <f t="shared" si="25"/>
        <v>99.965776865160862</v>
      </c>
    </row>
    <row r="120" spans="1:13" ht="111" customHeight="1" x14ac:dyDescent="0.25">
      <c r="A120" s="69" t="s">
        <v>149</v>
      </c>
      <c r="B120" s="70"/>
      <c r="C120" s="71"/>
      <c r="D120" s="13">
        <v>984</v>
      </c>
      <c r="E120" s="14" t="s">
        <v>27</v>
      </c>
      <c r="F120" s="13">
        <v>7950000560</v>
      </c>
      <c r="G120" s="13"/>
      <c r="H120" s="15">
        <f t="shared" ref="H120:I120" si="28">SUM(H121)</f>
        <v>4454</v>
      </c>
      <c r="I120" s="15">
        <f t="shared" si="28"/>
        <v>4454</v>
      </c>
      <c r="J120" s="16">
        <f t="shared" si="25"/>
        <v>100</v>
      </c>
    </row>
    <row r="121" spans="1:13" s="51" customFormat="1" ht="51" customHeight="1" x14ac:dyDescent="0.25">
      <c r="A121" s="63" t="s">
        <v>111</v>
      </c>
      <c r="B121" s="75"/>
      <c r="C121" s="76"/>
      <c r="D121" s="17">
        <v>984</v>
      </c>
      <c r="E121" s="18" t="s">
        <v>27</v>
      </c>
      <c r="F121" s="17">
        <v>7950000560</v>
      </c>
      <c r="G121" s="17">
        <v>200</v>
      </c>
      <c r="H121" s="19">
        <v>4454</v>
      </c>
      <c r="I121" s="19">
        <v>4454</v>
      </c>
      <c r="J121" s="20">
        <f t="shared" si="25"/>
        <v>100</v>
      </c>
    </row>
    <row r="122" spans="1:13" s="51" customFormat="1" ht="253.5" customHeight="1" x14ac:dyDescent="0.25">
      <c r="A122" s="69" t="s">
        <v>150</v>
      </c>
      <c r="B122" s="70"/>
      <c r="C122" s="71"/>
      <c r="D122" s="13">
        <v>984</v>
      </c>
      <c r="E122" s="14" t="s">
        <v>27</v>
      </c>
      <c r="F122" s="13">
        <v>1920000570</v>
      </c>
      <c r="G122" s="13"/>
      <c r="H122" s="15">
        <f t="shared" ref="H122:I122" si="29">H123</f>
        <v>240</v>
      </c>
      <c r="I122" s="15">
        <f t="shared" si="29"/>
        <v>240</v>
      </c>
      <c r="J122" s="16">
        <f t="shared" si="25"/>
        <v>100</v>
      </c>
      <c r="M122" s="51" t="s">
        <v>151</v>
      </c>
    </row>
    <row r="123" spans="1:13" s="51" customFormat="1" ht="47.25" customHeight="1" x14ac:dyDescent="0.25">
      <c r="A123" s="63" t="s">
        <v>111</v>
      </c>
      <c r="B123" s="75"/>
      <c r="C123" s="76"/>
      <c r="D123" s="17">
        <v>984</v>
      </c>
      <c r="E123" s="18" t="s">
        <v>27</v>
      </c>
      <c r="F123" s="17">
        <v>1920000570</v>
      </c>
      <c r="G123" s="17">
        <v>200</v>
      </c>
      <c r="H123" s="19">
        <v>240</v>
      </c>
      <c r="I123" s="19">
        <v>240</v>
      </c>
      <c r="J123" s="20">
        <f t="shared" si="25"/>
        <v>100</v>
      </c>
    </row>
    <row r="124" spans="1:13" s="54" customFormat="1" ht="36.75" customHeight="1" x14ac:dyDescent="0.25">
      <c r="A124" s="159" t="s">
        <v>104</v>
      </c>
      <c r="B124" s="159"/>
      <c r="C124" s="159"/>
      <c r="D124" s="45">
        <v>984</v>
      </c>
      <c r="E124" s="46" t="s">
        <v>28</v>
      </c>
      <c r="F124" s="45"/>
      <c r="G124" s="47"/>
      <c r="H124" s="48">
        <f>H125</f>
        <v>23927.200000000001</v>
      </c>
      <c r="I124" s="48">
        <f>I125</f>
        <v>23812.399999999998</v>
      </c>
      <c r="J124" s="49">
        <f t="shared" si="25"/>
        <v>99.520211307633147</v>
      </c>
    </row>
    <row r="125" spans="1:13" ht="16.5" customHeight="1" x14ac:dyDescent="0.25">
      <c r="A125" s="115" t="s">
        <v>29</v>
      </c>
      <c r="B125" s="115"/>
      <c r="C125" s="115"/>
      <c r="D125" s="9">
        <v>984</v>
      </c>
      <c r="E125" s="10" t="s">
        <v>30</v>
      </c>
      <c r="F125" s="13"/>
      <c r="G125" s="13"/>
      <c r="H125" s="11">
        <f>SUM(H126+H129+H131+H133+H135)</f>
        <v>23927.200000000001</v>
      </c>
      <c r="I125" s="11">
        <f>SUM(I126+I129+I131+I133+I135)</f>
        <v>23812.399999999998</v>
      </c>
      <c r="J125" s="12">
        <f t="shared" si="25"/>
        <v>99.520211307633147</v>
      </c>
    </row>
    <row r="126" spans="1:13" s="50" customFormat="1" ht="107.25" customHeight="1" x14ac:dyDescent="0.25">
      <c r="A126" s="160" t="s">
        <v>152</v>
      </c>
      <c r="B126" s="160"/>
      <c r="C126" s="160"/>
      <c r="D126" s="13">
        <v>984</v>
      </c>
      <c r="E126" s="14" t="s">
        <v>30</v>
      </c>
      <c r="F126" s="13">
        <v>4500000462</v>
      </c>
      <c r="G126" s="13"/>
      <c r="H126" s="15">
        <f>SUM(H127+H128)</f>
        <v>12200.3</v>
      </c>
      <c r="I126" s="15">
        <f>SUM(I127+I128)</f>
        <v>12126.7</v>
      </c>
      <c r="J126" s="16">
        <f t="shared" si="25"/>
        <v>99.396736145832492</v>
      </c>
    </row>
    <row r="127" spans="1:13" s="55" customFormat="1" ht="122.25" customHeight="1" x14ac:dyDescent="0.25">
      <c r="A127" s="63" t="s">
        <v>57</v>
      </c>
      <c r="B127" s="75"/>
      <c r="C127" s="76"/>
      <c r="D127" s="17">
        <v>984</v>
      </c>
      <c r="E127" s="18" t="s">
        <v>30</v>
      </c>
      <c r="F127" s="17">
        <v>4500000462</v>
      </c>
      <c r="G127" s="18" t="s">
        <v>59</v>
      </c>
      <c r="H127" s="44">
        <v>8358.5</v>
      </c>
      <c r="I127" s="44">
        <v>8343</v>
      </c>
      <c r="J127" s="20">
        <f t="shared" si="25"/>
        <v>99.814560028713288</v>
      </c>
    </row>
    <row r="128" spans="1:13" s="1" customFormat="1" ht="48" customHeight="1" x14ac:dyDescent="0.25">
      <c r="A128" s="63" t="s">
        <v>111</v>
      </c>
      <c r="B128" s="75"/>
      <c r="C128" s="76"/>
      <c r="D128" s="17">
        <v>984</v>
      </c>
      <c r="E128" s="18" t="s">
        <v>30</v>
      </c>
      <c r="F128" s="17">
        <v>4500000462</v>
      </c>
      <c r="G128" s="18" t="s">
        <v>56</v>
      </c>
      <c r="H128" s="44">
        <v>3841.8</v>
      </c>
      <c r="I128" s="44">
        <v>3783.7</v>
      </c>
      <c r="J128" s="20">
        <f t="shared" si="25"/>
        <v>98.487688062887173</v>
      </c>
    </row>
    <row r="129" spans="1:10" s="51" customFormat="1" ht="114.75" customHeight="1" x14ac:dyDescent="0.25">
      <c r="A129" s="160" t="s">
        <v>153</v>
      </c>
      <c r="B129" s="160"/>
      <c r="C129" s="160"/>
      <c r="D129" s="13">
        <v>984</v>
      </c>
      <c r="E129" s="14" t="s">
        <v>30</v>
      </c>
      <c r="F129" s="13">
        <v>7950000200</v>
      </c>
      <c r="G129" s="13"/>
      <c r="H129" s="15">
        <f t="shared" ref="H129:I129" si="30">SUM(H130)</f>
        <v>7120.8</v>
      </c>
      <c r="I129" s="15">
        <f t="shared" si="30"/>
        <v>7120.8</v>
      </c>
      <c r="J129" s="16">
        <f t="shared" si="25"/>
        <v>100</v>
      </c>
    </row>
    <row r="130" spans="1:10" s="51" customFormat="1" ht="55.5" customHeight="1" x14ac:dyDescent="0.25">
      <c r="A130" s="63" t="s">
        <v>111</v>
      </c>
      <c r="B130" s="75"/>
      <c r="C130" s="76"/>
      <c r="D130" s="17">
        <v>984</v>
      </c>
      <c r="E130" s="18" t="s">
        <v>30</v>
      </c>
      <c r="F130" s="17">
        <v>7950000200</v>
      </c>
      <c r="G130" s="17">
        <v>200</v>
      </c>
      <c r="H130" s="19">
        <v>7120.8</v>
      </c>
      <c r="I130" s="19">
        <v>7120.8</v>
      </c>
      <c r="J130" s="20">
        <f t="shared" si="25"/>
        <v>100</v>
      </c>
    </row>
    <row r="131" spans="1:10" ht="96.75" customHeight="1" x14ac:dyDescent="0.25">
      <c r="A131" s="69" t="s">
        <v>154</v>
      </c>
      <c r="B131" s="70"/>
      <c r="C131" s="71"/>
      <c r="D131" s="13">
        <v>984</v>
      </c>
      <c r="E131" s="14" t="s">
        <v>30</v>
      </c>
      <c r="F131" s="13">
        <v>7950000210</v>
      </c>
      <c r="G131" s="13"/>
      <c r="H131" s="15">
        <f t="shared" ref="H131:I131" si="31">SUM(H132)</f>
        <v>849.9</v>
      </c>
      <c r="I131" s="15">
        <f t="shared" si="31"/>
        <v>808.8</v>
      </c>
      <c r="J131" s="16">
        <f t="shared" si="25"/>
        <v>95.164136957289088</v>
      </c>
    </row>
    <row r="132" spans="1:10" s="51" customFormat="1" ht="50.25" customHeight="1" x14ac:dyDescent="0.25">
      <c r="A132" s="63" t="s">
        <v>111</v>
      </c>
      <c r="B132" s="75"/>
      <c r="C132" s="76"/>
      <c r="D132" s="17">
        <v>984</v>
      </c>
      <c r="E132" s="18" t="s">
        <v>30</v>
      </c>
      <c r="F132" s="17">
        <v>7950000210</v>
      </c>
      <c r="G132" s="17">
        <v>200</v>
      </c>
      <c r="H132" s="19">
        <v>849.9</v>
      </c>
      <c r="I132" s="19">
        <v>808.8</v>
      </c>
      <c r="J132" s="20">
        <f t="shared" si="25"/>
        <v>95.164136957289088</v>
      </c>
    </row>
    <row r="133" spans="1:10" ht="60.75" customHeight="1" x14ac:dyDescent="0.25">
      <c r="A133" s="69" t="s">
        <v>149</v>
      </c>
      <c r="B133" s="70"/>
      <c r="C133" s="71"/>
      <c r="D133" s="13">
        <v>984</v>
      </c>
      <c r="E133" s="14" t="s">
        <v>30</v>
      </c>
      <c r="F133" s="13">
        <v>7950000560</v>
      </c>
      <c r="G133" s="13"/>
      <c r="H133" s="15">
        <f t="shared" ref="H133:I133" si="32">SUM(H134)</f>
        <v>3720.2</v>
      </c>
      <c r="I133" s="15">
        <f t="shared" si="32"/>
        <v>3720.1</v>
      </c>
      <c r="J133" s="16">
        <f t="shared" si="25"/>
        <v>99.997311972474606</v>
      </c>
    </row>
    <row r="134" spans="1:10" ht="48.75" customHeight="1" x14ac:dyDescent="0.25">
      <c r="A134" s="63" t="s">
        <v>111</v>
      </c>
      <c r="B134" s="75"/>
      <c r="C134" s="76"/>
      <c r="D134" s="17">
        <v>984</v>
      </c>
      <c r="E134" s="18" t="s">
        <v>30</v>
      </c>
      <c r="F134" s="17">
        <v>7950000560</v>
      </c>
      <c r="G134" s="17">
        <v>200</v>
      </c>
      <c r="H134" s="19">
        <v>3720.2</v>
      </c>
      <c r="I134" s="19">
        <v>3720.1</v>
      </c>
      <c r="J134" s="20">
        <f t="shared" si="25"/>
        <v>99.997311972474606</v>
      </c>
    </row>
    <row r="135" spans="1:10" ht="244.5" customHeight="1" x14ac:dyDescent="0.25">
      <c r="A135" s="69" t="s">
        <v>150</v>
      </c>
      <c r="B135" s="70"/>
      <c r="C135" s="71"/>
      <c r="D135" s="13">
        <v>984</v>
      </c>
      <c r="E135" s="14" t="s">
        <v>30</v>
      </c>
      <c r="F135" s="13">
        <v>1920000570</v>
      </c>
      <c r="G135" s="13"/>
      <c r="H135" s="15">
        <f t="shared" ref="H135:I135" si="33">H136</f>
        <v>36</v>
      </c>
      <c r="I135" s="15">
        <f t="shared" si="33"/>
        <v>36</v>
      </c>
      <c r="J135" s="16">
        <f t="shared" si="25"/>
        <v>100</v>
      </c>
    </row>
    <row r="136" spans="1:10" ht="51" customHeight="1" x14ac:dyDescent="0.25">
      <c r="A136" s="63" t="s">
        <v>111</v>
      </c>
      <c r="B136" s="75"/>
      <c r="C136" s="76"/>
      <c r="D136" s="17">
        <v>984</v>
      </c>
      <c r="E136" s="18" t="s">
        <v>30</v>
      </c>
      <c r="F136" s="17">
        <v>1920000570</v>
      </c>
      <c r="G136" s="17">
        <v>200</v>
      </c>
      <c r="H136" s="19">
        <v>36</v>
      </c>
      <c r="I136" s="19">
        <v>36</v>
      </c>
      <c r="J136" s="20">
        <f t="shared" si="25"/>
        <v>100</v>
      </c>
    </row>
    <row r="137" spans="1:10" s="56" customFormat="1" ht="16.5" customHeight="1" x14ac:dyDescent="0.25">
      <c r="A137" s="150" t="s">
        <v>31</v>
      </c>
      <c r="B137" s="151"/>
      <c r="C137" s="152"/>
      <c r="D137" s="45">
        <v>984</v>
      </c>
      <c r="E137" s="45">
        <v>1000</v>
      </c>
      <c r="F137" s="45"/>
      <c r="G137" s="45"/>
      <c r="H137" s="48">
        <f>SUM(H138+H141)</f>
        <v>25092.3</v>
      </c>
      <c r="I137" s="48">
        <f>SUM(I138+I141)</f>
        <v>24828.600000000002</v>
      </c>
      <c r="J137" s="49">
        <f t="shared" si="25"/>
        <v>98.949079996652372</v>
      </c>
    </row>
    <row r="138" spans="1:10" ht="16.5" customHeight="1" x14ac:dyDescent="0.25">
      <c r="A138" s="153" t="s">
        <v>40</v>
      </c>
      <c r="B138" s="154"/>
      <c r="C138" s="155"/>
      <c r="D138" s="9">
        <v>984</v>
      </c>
      <c r="E138" s="9">
        <v>1003</v>
      </c>
      <c r="F138" s="9"/>
      <c r="G138" s="9"/>
      <c r="H138" s="11">
        <f>H139</f>
        <v>1256.8</v>
      </c>
      <c r="I138" s="11">
        <f>SUM(I139)</f>
        <v>1256.7</v>
      </c>
      <c r="J138" s="12">
        <f t="shared" si="25"/>
        <v>99.992043284532144</v>
      </c>
    </row>
    <row r="139" spans="1:10" s="51" customFormat="1" ht="234" customHeight="1" x14ac:dyDescent="0.25">
      <c r="A139" s="106" t="s">
        <v>43</v>
      </c>
      <c r="B139" s="107"/>
      <c r="C139" s="108"/>
      <c r="D139" s="13">
        <v>984</v>
      </c>
      <c r="E139" s="13">
        <v>1003</v>
      </c>
      <c r="F139" s="13">
        <v>5050000230</v>
      </c>
      <c r="G139" s="13"/>
      <c r="H139" s="15">
        <f t="shared" ref="H139" si="34">SUM(H140)</f>
        <v>1256.8</v>
      </c>
      <c r="I139" s="15">
        <f>SUM(I140)</f>
        <v>1256.7</v>
      </c>
      <c r="J139" s="16">
        <f t="shared" si="25"/>
        <v>99.992043284532144</v>
      </c>
    </row>
    <row r="140" spans="1:10" s="51" customFormat="1" ht="35.25" customHeight="1" x14ac:dyDescent="0.25">
      <c r="A140" s="156" t="s">
        <v>105</v>
      </c>
      <c r="B140" s="157"/>
      <c r="C140" s="158"/>
      <c r="D140" s="17">
        <v>984</v>
      </c>
      <c r="E140" s="17">
        <v>1003</v>
      </c>
      <c r="F140" s="17">
        <v>5050000230</v>
      </c>
      <c r="G140" s="18" t="s">
        <v>60</v>
      </c>
      <c r="H140" s="19">
        <v>1256.8</v>
      </c>
      <c r="I140" s="19">
        <v>1256.7</v>
      </c>
      <c r="J140" s="20">
        <f t="shared" si="25"/>
        <v>99.992043284532144</v>
      </c>
    </row>
    <row r="141" spans="1:10" s="51" customFormat="1" ht="15.6" customHeight="1" x14ac:dyDescent="0.25">
      <c r="A141" s="153" t="s">
        <v>32</v>
      </c>
      <c r="B141" s="154"/>
      <c r="C141" s="155"/>
      <c r="D141" s="9">
        <v>984</v>
      </c>
      <c r="E141" s="9">
        <v>1004</v>
      </c>
      <c r="F141" s="13"/>
      <c r="G141" s="13"/>
      <c r="H141" s="11">
        <f>SUM(H142+H144)</f>
        <v>23835.5</v>
      </c>
      <c r="I141" s="11">
        <f>SUM(I142+I144)</f>
        <v>23571.9</v>
      </c>
      <c r="J141" s="12">
        <f t="shared" si="25"/>
        <v>98.894086551572229</v>
      </c>
    </row>
    <row r="142" spans="1:10" s="51" customFormat="1" ht="114" customHeight="1" x14ac:dyDescent="0.25">
      <c r="A142" s="160" t="s">
        <v>100</v>
      </c>
      <c r="B142" s="160"/>
      <c r="C142" s="160"/>
      <c r="D142" s="13">
        <v>984</v>
      </c>
      <c r="E142" s="13">
        <v>1004</v>
      </c>
      <c r="F142" s="14" t="s">
        <v>94</v>
      </c>
      <c r="G142" s="13"/>
      <c r="H142" s="15">
        <f t="shared" ref="H142" si="35">SUM(H143)</f>
        <v>15792.2</v>
      </c>
      <c r="I142" s="15">
        <f>SUM(I143)</f>
        <v>15711.9</v>
      </c>
      <c r="J142" s="16">
        <f t="shared" si="25"/>
        <v>99.49152113068476</v>
      </c>
    </row>
    <row r="143" spans="1:10" ht="36.75" customHeight="1" x14ac:dyDescent="0.25">
      <c r="A143" s="156" t="s">
        <v>105</v>
      </c>
      <c r="B143" s="157"/>
      <c r="C143" s="158"/>
      <c r="D143" s="17">
        <v>984</v>
      </c>
      <c r="E143" s="17">
        <v>1004</v>
      </c>
      <c r="F143" s="18" t="s">
        <v>94</v>
      </c>
      <c r="G143" s="17">
        <v>300</v>
      </c>
      <c r="H143" s="19">
        <v>15792.2</v>
      </c>
      <c r="I143" s="19">
        <v>15711.9</v>
      </c>
      <c r="J143" s="20">
        <f t="shared" si="25"/>
        <v>99.49152113068476</v>
      </c>
    </row>
    <row r="144" spans="1:10" s="51" customFormat="1" ht="111.75" customHeight="1" x14ac:dyDescent="0.25">
      <c r="A144" s="160" t="s">
        <v>101</v>
      </c>
      <c r="B144" s="160"/>
      <c r="C144" s="160"/>
      <c r="D144" s="13">
        <v>984</v>
      </c>
      <c r="E144" s="13">
        <v>1004</v>
      </c>
      <c r="F144" s="14" t="s">
        <v>95</v>
      </c>
      <c r="G144" s="13"/>
      <c r="H144" s="15">
        <f t="shared" ref="H144" si="36">SUM(H145)</f>
        <v>8043.3</v>
      </c>
      <c r="I144" s="15">
        <f>SUM(I145)</f>
        <v>7860</v>
      </c>
      <c r="J144" s="16">
        <f t="shared" ref="J144:J155" si="37">SUM(I144/H144)*100</f>
        <v>97.721084629443141</v>
      </c>
    </row>
    <row r="145" spans="1:10" s="51" customFormat="1" ht="39.75" customHeight="1" x14ac:dyDescent="0.25">
      <c r="A145" s="156" t="s">
        <v>105</v>
      </c>
      <c r="B145" s="157"/>
      <c r="C145" s="158"/>
      <c r="D145" s="17">
        <v>984</v>
      </c>
      <c r="E145" s="17">
        <v>1004</v>
      </c>
      <c r="F145" s="18" t="s">
        <v>95</v>
      </c>
      <c r="G145" s="17">
        <v>300</v>
      </c>
      <c r="H145" s="19">
        <v>8043.3</v>
      </c>
      <c r="I145" s="19">
        <v>7860</v>
      </c>
      <c r="J145" s="20">
        <f t="shared" si="37"/>
        <v>97.721084629443141</v>
      </c>
    </row>
    <row r="146" spans="1:10" ht="31.5" customHeight="1" x14ac:dyDescent="0.25">
      <c r="A146" s="119" t="s">
        <v>33</v>
      </c>
      <c r="B146" s="119"/>
      <c r="C146" s="119"/>
      <c r="D146" s="5">
        <v>984</v>
      </c>
      <c r="E146" s="8" t="s">
        <v>34</v>
      </c>
      <c r="F146" s="5"/>
      <c r="G146" s="5"/>
      <c r="H146" s="6">
        <f>SUM(H147)</f>
        <v>19063</v>
      </c>
      <c r="I146" s="6">
        <f>SUM(I147)</f>
        <v>19057.099999999999</v>
      </c>
      <c r="J146" s="7">
        <f t="shared" si="37"/>
        <v>99.969049992131346</v>
      </c>
    </row>
    <row r="147" spans="1:10" ht="17.25" customHeight="1" x14ac:dyDescent="0.25">
      <c r="A147" s="165" t="s">
        <v>106</v>
      </c>
      <c r="B147" s="166"/>
      <c r="C147" s="167"/>
      <c r="D147" s="9">
        <v>984</v>
      </c>
      <c r="E147" s="10" t="s">
        <v>35</v>
      </c>
      <c r="F147" s="9"/>
      <c r="G147" s="9"/>
      <c r="H147" s="11">
        <f>SUM(H148)</f>
        <v>19063</v>
      </c>
      <c r="I147" s="11">
        <f>SUM(I148)</f>
        <v>19057.099999999999</v>
      </c>
      <c r="J147" s="12">
        <f t="shared" si="37"/>
        <v>99.969049992131346</v>
      </c>
    </row>
    <row r="148" spans="1:10" s="51" customFormat="1" ht="97.5" customHeight="1" x14ac:dyDescent="0.25">
      <c r="A148" s="66" t="s">
        <v>66</v>
      </c>
      <c r="B148" s="86"/>
      <c r="C148" s="87"/>
      <c r="D148" s="13">
        <v>984</v>
      </c>
      <c r="E148" s="14" t="s">
        <v>35</v>
      </c>
      <c r="F148" s="13">
        <v>4870000463</v>
      </c>
      <c r="G148" s="13"/>
      <c r="H148" s="15">
        <f>SUM(H149+H150)</f>
        <v>19063</v>
      </c>
      <c r="I148" s="15">
        <f>SUM(I149+I150)</f>
        <v>19057.099999999999</v>
      </c>
      <c r="J148" s="16">
        <f t="shared" si="37"/>
        <v>99.969049992131346</v>
      </c>
    </row>
    <row r="149" spans="1:10" s="51" customFormat="1" ht="114.75" customHeight="1" x14ac:dyDescent="0.25">
      <c r="A149" s="63" t="s">
        <v>57</v>
      </c>
      <c r="B149" s="75"/>
      <c r="C149" s="76"/>
      <c r="D149" s="17">
        <v>984</v>
      </c>
      <c r="E149" s="18" t="s">
        <v>35</v>
      </c>
      <c r="F149" s="17">
        <v>4870000463</v>
      </c>
      <c r="G149" s="17">
        <v>100</v>
      </c>
      <c r="H149" s="19">
        <v>8919.4</v>
      </c>
      <c r="I149" s="19">
        <v>8913.5</v>
      </c>
      <c r="J149" s="20">
        <f t="shared" si="37"/>
        <v>99.933852052828669</v>
      </c>
    </row>
    <row r="150" spans="1:10" s="51" customFormat="1" ht="50.25" customHeight="1" x14ac:dyDescent="0.25">
      <c r="A150" s="63" t="s">
        <v>111</v>
      </c>
      <c r="B150" s="75"/>
      <c r="C150" s="76"/>
      <c r="D150" s="17">
        <v>984</v>
      </c>
      <c r="E150" s="18" t="s">
        <v>35</v>
      </c>
      <c r="F150" s="17">
        <v>4870000463</v>
      </c>
      <c r="G150" s="17">
        <v>200</v>
      </c>
      <c r="H150" s="19">
        <v>10143.6</v>
      </c>
      <c r="I150" s="19">
        <v>10143.6</v>
      </c>
      <c r="J150" s="20">
        <f t="shared" si="37"/>
        <v>100</v>
      </c>
    </row>
    <row r="151" spans="1:10" ht="34.5" customHeight="1" x14ac:dyDescent="0.25">
      <c r="A151" s="109" t="s">
        <v>36</v>
      </c>
      <c r="B151" s="110"/>
      <c r="C151" s="111"/>
      <c r="D151" s="5">
        <v>984</v>
      </c>
      <c r="E151" s="5">
        <v>1200</v>
      </c>
      <c r="F151" s="5"/>
      <c r="G151" s="5"/>
      <c r="H151" s="6">
        <f t="shared" ref="H151:H153" si="38">SUM(H152)</f>
        <v>1757.3</v>
      </c>
      <c r="I151" s="6">
        <f>SUM(I152)</f>
        <v>1757.3</v>
      </c>
      <c r="J151" s="7">
        <f t="shared" si="37"/>
        <v>100</v>
      </c>
    </row>
    <row r="152" spans="1:10" ht="32.25" customHeight="1" x14ac:dyDescent="0.25">
      <c r="A152" s="162" t="s">
        <v>37</v>
      </c>
      <c r="B152" s="163"/>
      <c r="C152" s="164"/>
      <c r="D152" s="9">
        <v>984</v>
      </c>
      <c r="E152" s="10" t="s">
        <v>38</v>
      </c>
      <c r="F152" s="9"/>
      <c r="G152" s="13"/>
      <c r="H152" s="11">
        <f t="shared" si="38"/>
        <v>1757.3</v>
      </c>
      <c r="I152" s="11">
        <f>SUM(I153)</f>
        <v>1757.3</v>
      </c>
      <c r="J152" s="12">
        <f t="shared" si="37"/>
        <v>100</v>
      </c>
    </row>
    <row r="153" spans="1:10" ht="105" customHeight="1" x14ac:dyDescent="0.25">
      <c r="A153" s="69" t="s">
        <v>96</v>
      </c>
      <c r="B153" s="70"/>
      <c r="C153" s="71"/>
      <c r="D153" s="13">
        <v>984</v>
      </c>
      <c r="E153" s="14" t="s">
        <v>38</v>
      </c>
      <c r="F153" s="14" t="s">
        <v>91</v>
      </c>
      <c r="G153" s="13"/>
      <c r="H153" s="15">
        <f t="shared" si="38"/>
        <v>1757.3</v>
      </c>
      <c r="I153" s="15">
        <f>SUM(I154)</f>
        <v>1757.3</v>
      </c>
      <c r="J153" s="16">
        <f t="shared" si="37"/>
        <v>100</v>
      </c>
    </row>
    <row r="154" spans="1:10" ht="51" customHeight="1" x14ac:dyDescent="0.25">
      <c r="A154" s="63" t="s">
        <v>111</v>
      </c>
      <c r="B154" s="75"/>
      <c r="C154" s="76"/>
      <c r="D154" s="17">
        <v>984</v>
      </c>
      <c r="E154" s="18" t="s">
        <v>38</v>
      </c>
      <c r="F154" s="18" t="s">
        <v>91</v>
      </c>
      <c r="G154" s="18" t="s">
        <v>56</v>
      </c>
      <c r="H154" s="19">
        <v>1757.3</v>
      </c>
      <c r="I154" s="19">
        <v>1757.3</v>
      </c>
      <c r="J154" s="20">
        <f t="shared" si="37"/>
        <v>100</v>
      </c>
    </row>
    <row r="155" spans="1:10" x14ac:dyDescent="0.25">
      <c r="A155" s="161"/>
      <c r="B155" s="161"/>
      <c r="C155" s="161"/>
      <c r="D155" s="161"/>
      <c r="E155" s="161"/>
      <c r="F155" s="161"/>
      <c r="G155" s="161"/>
      <c r="H155" s="6">
        <f>SUM(H10+H23)</f>
        <v>328382.8</v>
      </c>
      <c r="I155" s="6">
        <f>SUM(I10+I23)</f>
        <v>325740.69999999995</v>
      </c>
      <c r="J155" s="7">
        <f t="shared" si="37"/>
        <v>99.195420710219892</v>
      </c>
    </row>
    <row r="156" spans="1:10" x14ac:dyDescent="0.25">
      <c r="A156" s="57"/>
      <c r="B156" s="57"/>
    </row>
    <row r="157" spans="1:10" x14ac:dyDescent="0.25">
      <c r="A157" s="57"/>
      <c r="B157" s="57"/>
    </row>
    <row r="158" spans="1:10" x14ac:dyDescent="0.25">
      <c r="A158" s="59"/>
      <c r="B158" s="59"/>
      <c r="C158" s="59"/>
      <c r="D158" s="59"/>
      <c r="E158" s="59"/>
      <c r="F158" s="59"/>
      <c r="G158" s="59"/>
      <c r="H158" s="60"/>
      <c r="J158" s="60"/>
    </row>
    <row r="159" spans="1:10" x14ac:dyDescent="0.25">
      <c r="A159" s="57"/>
      <c r="B159" s="57"/>
    </row>
    <row r="160" spans="1:10" x14ac:dyDescent="0.25">
      <c r="A160" s="57"/>
      <c r="B160" s="57"/>
      <c r="C160" s="61"/>
    </row>
    <row r="161" spans="1:3" x14ac:dyDescent="0.25">
      <c r="A161" s="57"/>
      <c r="B161" s="57"/>
      <c r="C161" s="62"/>
    </row>
    <row r="162" spans="1:3" x14ac:dyDescent="0.25">
      <c r="A162" s="57"/>
      <c r="B162" s="57"/>
      <c r="C162" s="62"/>
    </row>
    <row r="163" spans="1:3" x14ac:dyDescent="0.25">
      <c r="A163" s="57"/>
      <c r="B163" s="57"/>
      <c r="C163" s="62"/>
    </row>
    <row r="164" spans="1:3" x14ac:dyDescent="0.25">
      <c r="A164" s="57"/>
      <c r="B164" s="57"/>
    </row>
    <row r="165" spans="1:3" x14ac:dyDescent="0.25">
      <c r="A165" s="57"/>
      <c r="B165" s="57"/>
    </row>
    <row r="166" spans="1:3" x14ac:dyDescent="0.25">
      <c r="A166" s="57"/>
      <c r="B166" s="57"/>
    </row>
    <row r="167" spans="1:3" x14ac:dyDescent="0.25">
      <c r="A167" s="57"/>
      <c r="B167" s="57"/>
    </row>
    <row r="168" spans="1:3" x14ac:dyDescent="0.25">
      <c r="A168" s="57"/>
      <c r="B168" s="57"/>
    </row>
    <row r="169" spans="1:3" x14ac:dyDescent="0.25">
      <c r="A169" s="57"/>
      <c r="B169" s="57"/>
    </row>
    <row r="170" spans="1:3" x14ac:dyDescent="0.25">
      <c r="A170" s="57"/>
      <c r="B170" s="57"/>
    </row>
  </sheetData>
  <mergeCells count="158">
    <mergeCell ref="A155:G155"/>
    <mergeCell ref="C1:J1"/>
    <mergeCell ref="D2:J2"/>
    <mergeCell ref="A150:C150"/>
    <mergeCell ref="A151:C151"/>
    <mergeCell ref="A152:C152"/>
    <mergeCell ref="A153:C153"/>
    <mergeCell ref="A154:C154"/>
    <mergeCell ref="A146:C146"/>
    <mergeCell ref="A147:C147"/>
    <mergeCell ref="A148:C148"/>
    <mergeCell ref="A149:C149"/>
    <mergeCell ref="A141:C141"/>
    <mergeCell ref="A142:C142"/>
    <mergeCell ref="A130:C130"/>
    <mergeCell ref="A131:C131"/>
    <mergeCell ref="A132:C132"/>
    <mergeCell ref="A133:C133"/>
    <mergeCell ref="A134:C134"/>
    <mergeCell ref="A143:C143"/>
    <mergeCell ref="A144:C144"/>
    <mergeCell ref="A145:C145"/>
    <mergeCell ref="A135:C135"/>
    <mergeCell ref="A136:C136"/>
    <mergeCell ref="A137:C137"/>
    <mergeCell ref="A138:C138"/>
    <mergeCell ref="A139:C139"/>
    <mergeCell ref="A140:C14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83:C83"/>
    <mergeCell ref="A22:C22"/>
    <mergeCell ref="A18:C18"/>
    <mergeCell ref="A20:C20"/>
    <mergeCell ref="A13:C13"/>
    <mergeCell ref="A19:C19"/>
    <mergeCell ref="A14:C14"/>
    <mergeCell ref="A21:C21"/>
    <mergeCell ref="A84:C84"/>
    <mergeCell ref="A74:C74"/>
    <mergeCell ref="A79:C79"/>
    <mergeCell ref="A75:C75"/>
    <mergeCell ref="A76:C76"/>
    <mergeCell ref="A61:C61"/>
    <mergeCell ref="A59:C59"/>
    <mergeCell ref="A57:C57"/>
    <mergeCell ref="A60:C60"/>
    <mergeCell ref="A55:C55"/>
    <mergeCell ref="A58:C58"/>
    <mergeCell ref="A53:C53"/>
    <mergeCell ref="A56:C56"/>
    <mergeCell ref="A54:C54"/>
    <mergeCell ref="A62:C62"/>
    <mergeCell ref="A71:C71"/>
    <mergeCell ref="I8:I9"/>
    <mergeCell ref="J8:J9"/>
    <mergeCell ref="A4:J4"/>
    <mergeCell ref="A5:J5"/>
    <mergeCell ref="A6:J6"/>
    <mergeCell ref="A12:C12"/>
    <mergeCell ref="A80:C80"/>
    <mergeCell ref="A81:C81"/>
    <mergeCell ref="A82:C82"/>
    <mergeCell ref="A10:C10"/>
    <mergeCell ref="A11:C11"/>
    <mergeCell ref="A28:C28"/>
    <mergeCell ref="A30:C30"/>
    <mergeCell ref="A31:C31"/>
    <mergeCell ref="A23:C23"/>
    <mergeCell ref="A25:C25"/>
    <mergeCell ref="A52:C52"/>
    <mergeCell ref="A47:C47"/>
    <mergeCell ref="A42:C42"/>
    <mergeCell ref="A49:C49"/>
    <mergeCell ref="A38:C38"/>
    <mergeCell ref="A37:C37"/>
    <mergeCell ref="A78:C78"/>
    <mergeCell ref="A77:C77"/>
    <mergeCell ref="C3:H3"/>
    <mergeCell ref="A7:H7"/>
    <mergeCell ref="A8:C9"/>
    <mergeCell ref="D8:G8"/>
    <mergeCell ref="H8:H9"/>
    <mergeCell ref="A15:C15"/>
    <mergeCell ref="A16:C16"/>
    <mergeCell ref="A17:C17"/>
    <mergeCell ref="A36:C36"/>
    <mergeCell ref="A33:C33"/>
    <mergeCell ref="A32:C32"/>
    <mergeCell ref="A24:C24"/>
    <mergeCell ref="A29:C29"/>
    <mergeCell ref="A26:C26"/>
    <mergeCell ref="A27:C27"/>
    <mergeCell ref="A34:C34"/>
    <mergeCell ref="A35:C35"/>
    <mergeCell ref="A64:C64"/>
    <mergeCell ref="A73:C73"/>
    <mergeCell ref="A63:C63"/>
    <mergeCell ref="A67:C67"/>
    <mergeCell ref="A69:C69"/>
    <mergeCell ref="A72:C72"/>
    <mergeCell ref="A66:C66"/>
    <mergeCell ref="A65:C65"/>
    <mergeCell ref="A68:C68"/>
    <mergeCell ref="A70:C70"/>
    <mergeCell ref="A40:C40"/>
    <mergeCell ref="A39:C39"/>
    <mergeCell ref="A43:C43"/>
    <mergeCell ref="A44:C44"/>
    <mergeCell ref="A51:C51"/>
    <mergeCell ref="A48:C48"/>
    <mergeCell ref="A41:C41"/>
    <mergeCell ref="A45:C45"/>
    <mergeCell ref="A46:C46"/>
    <mergeCell ref="A50:C50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2018-03-27T12:47:36Z</cp:lastPrinted>
  <dcterms:created xsi:type="dcterms:W3CDTF">2011-06-28T07:51:13Z</dcterms:created>
  <dcterms:modified xsi:type="dcterms:W3CDTF">2018-05-11T06:13:12Z</dcterms:modified>
</cp:coreProperties>
</file>